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codeName="ThisWorkbook" defaultThemeVersion="124226"/>
  <xr:revisionPtr revIDLastSave="0" documentId="13_ncr:1_{614C29E0-4331-4C6F-9A8D-DC00680702A4}" xr6:coauthVersionLast="47" xr6:coauthVersionMax="47" xr10:uidLastSave="{00000000-0000-0000-0000-000000000000}"/>
  <bookViews>
    <workbookView xWindow="-120" yWindow="-120" windowWidth="20730" windowHeight="11160" tabRatio="949" xr2:uid="{00000000-000D-0000-FFFF-FFFF00000000}"/>
  </bookViews>
  <sheets>
    <sheet name="Name of Competition" sheetId="52" r:id="rId1"/>
    <sheet name="Judges" sheetId="53" r:id="rId2"/>
    <sheet name="Team points" sheetId="46" r:id="rId3"/>
    <sheet name="AR60(M)" sheetId="27" r:id="rId4"/>
    <sheet name="AR60(MJ)" sheetId="29" r:id="rId5"/>
    <sheet name="AR60(W)" sheetId="39" r:id="rId6"/>
    <sheet name="AR60(WJ)" sheetId="41" r:id="rId7"/>
    <sheet name="AR-MIX (W and M)" sheetId="56" r:id="rId8"/>
    <sheet name="FR60(M)" sheetId="3" r:id="rId9"/>
    <sheet name="FR60(MJ)" sheetId="33" r:id="rId10"/>
    <sheet name="FR60(W)" sheetId="31" r:id="rId11"/>
    <sheet name="FR60(WJ)" sheetId="4" r:id="rId12"/>
    <sheet name="FR3x20(M)" sheetId="5" r:id="rId13"/>
    <sheet name="FR3x20(MJ)" sheetId="7" r:id="rId14"/>
    <sheet name="FR3x20(W)" sheetId="21" r:id="rId15"/>
    <sheet name="FR3x20(WJ)" sheetId="23" r:id="rId16"/>
    <sheet name="FR3x20_Final_Men_and_MJ" sheetId="63" r:id="rId17"/>
    <sheet name="FR3x20_Final_Women_and_WJ" sheetId="62" r:id="rId18"/>
    <sheet name="AP-MIX (WJ and MJ)" sheetId="55" r:id="rId19"/>
    <sheet name="AP60(M)" sheetId="11" r:id="rId20"/>
    <sheet name="AP60(MJ)" sheetId="13" r:id="rId21"/>
    <sheet name="AP60(W)" sheetId="15" r:id="rId22"/>
    <sheet name="AP60(WJ)" sheetId="43" r:id="rId23"/>
    <sheet name="SpP(W)" sheetId="25" r:id="rId24"/>
    <sheet name="SpP(WJ)" sheetId="9" r:id="rId25"/>
    <sheet name="SpP&amp;F(W)" sheetId="59" r:id="rId26"/>
    <sheet name="SpP(M)" sheetId="49" r:id="rId27"/>
    <sheet name="SpP(MJ)" sheetId="50" r:id="rId28"/>
    <sheet name="StP(M)" sheetId="35" r:id="rId29"/>
    <sheet name="StP(MJ)" sheetId="36" r:id="rId30"/>
    <sheet name="StP(W)" sheetId="51" r:id="rId31"/>
    <sheet name="StP2(WJ)" sheetId="37" r:id="rId3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47" i="46" l="1"/>
  <c r="P30" i="46"/>
  <c r="K73" i="46"/>
  <c r="O13" i="33"/>
  <c r="O12" i="4" l="1"/>
  <c r="O10" i="37"/>
  <c r="O41" i="13" l="1"/>
  <c r="Q13" i="7" l="1"/>
  <c r="N13" i="7"/>
  <c r="K13" i="7"/>
  <c r="R13" i="7" s="1"/>
  <c r="O30" i="43"/>
  <c r="O10" i="15"/>
  <c r="O12" i="43" l="1"/>
  <c r="P26" i="50"/>
  <c r="L26" i="50"/>
  <c r="Q26" i="50" s="1"/>
  <c r="O29" i="43" l="1"/>
  <c r="O45" i="43"/>
  <c r="O23" i="43" l="1"/>
  <c r="K13" i="5"/>
  <c r="N13" i="5"/>
  <c r="Q13" i="5"/>
  <c r="Q15" i="21"/>
  <c r="N15" i="21"/>
  <c r="K15" i="21"/>
  <c r="K9" i="5"/>
  <c r="N9" i="5"/>
  <c r="Q9" i="5"/>
  <c r="K14" i="5"/>
  <c r="N14" i="5"/>
  <c r="Q14" i="5"/>
  <c r="K10" i="5"/>
  <c r="N10" i="5"/>
  <c r="Q10" i="5"/>
  <c r="K11" i="5"/>
  <c r="N11" i="5"/>
  <c r="Q11" i="5"/>
  <c r="K7" i="7"/>
  <c r="N7" i="7"/>
  <c r="Q7" i="7"/>
  <c r="K8" i="7"/>
  <c r="N8" i="7"/>
  <c r="Q8" i="7"/>
  <c r="K11" i="7"/>
  <c r="N11" i="7"/>
  <c r="Q11" i="7"/>
  <c r="K9" i="7"/>
  <c r="N9" i="7"/>
  <c r="Q9" i="7"/>
  <c r="K15" i="7"/>
  <c r="N15" i="7"/>
  <c r="Q15" i="7"/>
  <c r="K19" i="7"/>
  <c r="N19" i="7"/>
  <c r="Q19" i="7"/>
  <c r="K16" i="7"/>
  <c r="N16" i="7"/>
  <c r="Q16" i="7"/>
  <c r="K17" i="7"/>
  <c r="N17" i="7"/>
  <c r="Q17" i="7"/>
  <c r="Q12" i="7"/>
  <c r="N12" i="7"/>
  <c r="K12" i="7"/>
  <c r="Q14" i="7"/>
  <c r="N14" i="7"/>
  <c r="K14" i="7"/>
  <c r="Q10" i="7"/>
  <c r="N10" i="7"/>
  <c r="K10" i="7"/>
  <c r="Q18" i="7"/>
  <c r="N18" i="7"/>
  <c r="K18" i="7"/>
  <c r="Q16" i="5"/>
  <c r="N16" i="5"/>
  <c r="K16" i="5"/>
  <c r="R16" i="5" s="1"/>
  <c r="Q12" i="5"/>
  <c r="N12" i="5"/>
  <c r="K12" i="5"/>
  <c r="Q8" i="5"/>
  <c r="N8" i="5"/>
  <c r="K8" i="5"/>
  <c r="Q15" i="5"/>
  <c r="N15" i="5"/>
  <c r="K15" i="5"/>
  <c r="Q7" i="5"/>
  <c r="N7" i="5"/>
  <c r="K7" i="5"/>
  <c r="K10" i="23"/>
  <c r="N10" i="23"/>
  <c r="Q10" i="23"/>
  <c r="K14" i="23"/>
  <c r="N14" i="23"/>
  <c r="Q14" i="23"/>
  <c r="K17" i="23"/>
  <c r="N17" i="23"/>
  <c r="Q17" i="23"/>
  <c r="K16" i="23"/>
  <c r="N16" i="23"/>
  <c r="Q16" i="23"/>
  <c r="K21" i="23"/>
  <c r="N21" i="23"/>
  <c r="Q21" i="23"/>
  <c r="K12" i="23"/>
  <c r="N12" i="23"/>
  <c r="Q12" i="23"/>
  <c r="K25" i="23"/>
  <c r="N25" i="23"/>
  <c r="Q25" i="23"/>
  <c r="K15" i="23"/>
  <c r="N15" i="23"/>
  <c r="Q15" i="23"/>
  <c r="K24" i="23"/>
  <c r="N24" i="23"/>
  <c r="Q24" i="23"/>
  <c r="K23" i="23"/>
  <c r="N23" i="23"/>
  <c r="Q23" i="23"/>
  <c r="K11" i="23"/>
  <c r="N11" i="23"/>
  <c r="Q11" i="23"/>
  <c r="K22" i="23"/>
  <c r="N22" i="23"/>
  <c r="Q22" i="23"/>
  <c r="K13" i="23"/>
  <c r="N13" i="23"/>
  <c r="Q13" i="23"/>
  <c r="K18" i="23"/>
  <c r="N18" i="23"/>
  <c r="Q18" i="23"/>
  <c r="K19" i="23"/>
  <c r="N19" i="23"/>
  <c r="Q19" i="23"/>
  <c r="K20" i="23"/>
  <c r="N20" i="23"/>
  <c r="Q20" i="23"/>
  <c r="Q8" i="23"/>
  <c r="N8" i="23"/>
  <c r="K8" i="23"/>
  <c r="Q7" i="23"/>
  <c r="N7" i="23"/>
  <c r="K7" i="23"/>
  <c r="Q9" i="23"/>
  <c r="N9" i="23"/>
  <c r="K9" i="23"/>
  <c r="Q9" i="21"/>
  <c r="Q10" i="21"/>
  <c r="Q7" i="21"/>
  <c r="Q16" i="21"/>
  <c r="Q8" i="21"/>
  <c r="Q13" i="21"/>
  <c r="Q17" i="21"/>
  <c r="Q14" i="21"/>
  <c r="Q12" i="21"/>
  <c r="N9" i="21"/>
  <c r="N10" i="21"/>
  <c r="N7" i="21"/>
  <c r="N16" i="21"/>
  <c r="N8" i="21"/>
  <c r="N13" i="21"/>
  <c r="N17" i="21"/>
  <c r="N14" i="21"/>
  <c r="N12" i="21"/>
  <c r="K9" i="21"/>
  <c r="K10" i="21"/>
  <c r="K7" i="21"/>
  <c r="K16" i="21"/>
  <c r="K8" i="21"/>
  <c r="K13" i="21"/>
  <c r="K17" i="21"/>
  <c r="K14" i="21"/>
  <c r="K12" i="21"/>
  <c r="Q11" i="21"/>
  <c r="N11" i="21"/>
  <c r="K11" i="21"/>
  <c r="O18" i="3"/>
  <c r="O13" i="4"/>
  <c r="O7" i="4"/>
  <c r="O9" i="4"/>
  <c r="O17" i="4"/>
  <c r="O8" i="4"/>
  <c r="O14" i="4"/>
  <c r="O20" i="4"/>
  <c r="O11" i="4"/>
  <c r="O14" i="31"/>
  <c r="O8" i="31"/>
  <c r="O9" i="31"/>
  <c r="O17" i="31"/>
  <c r="O13" i="31"/>
  <c r="O7" i="33"/>
  <c r="O14" i="33"/>
  <c r="O15" i="3"/>
  <c r="O11" i="3"/>
  <c r="O16" i="3"/>
  <c r="O10" i="3"/>
  <c r="R21" i="23" l="1"/>
  <c r="R10" i="23"/>
  <c r="R15" i="21"/>
  <c r="R14" i="21"/>
  <c r="R13" i="5"/>
  <c r="R12" i="5"/>
  <c r="R17" i="23"/>
  <c r="R12" i="23"/>
  <c r="R9" i="23"/>
  <c r="R23" i="23"/>
  <c r="R16" i="23"/>
  <c r="R14" i="23"/>
  <c r="R8" i="23"/>
  <c r="R18" i="23"/>
  <c r="R7" i="23"/>
  <c r="R9" i="5"/>
  <c r="R7" i="5"/>
  <c r="R10" i="7"/>
  <c r="R17" i="7"/>
  <c r="R16" i="7"/>
  <c r="R7" i="7"/>
  <c r="R15" i="7"/>
  <c r="R8" i="7"/>
  <c r="R12" i="7"/>
  <c r="R11" i="7"/>
  <c r="R14" i="7"/>
  <c r="R9" i="7"/>
  <c r="R14" i="5"/>
  <c r="R19" i="7"/>
  <c r="R10" i="5"/>
  <c r="R11" i="5"/>
  <c r="R8" i="5"/>
  <c r="R15" i="5"/>
  <c r="R18" i="7"/>
  <c r="R25" i="23"/>
  <c r="R24" i="23"/>
  <c r="R22" i="23"/>
  <c r="R20" i="23"/>
  <c r="R19" i="23"/>
  <c r="R15" i="23"/>
  <c r="R13" i="23"/>
  <c r="R11" i="23"/>
  <c r="R12" i="21"/>
  <c r="R11" i="21" l="1"/>
  <c r="O17" i="37"/>
  <c r="O16" i="36"/>
  <c r="O8" i="36"/>
  <c r="O12" i="36"/>
  <c r="O13" i="36"/>
  <c r="O24" i="36"/>
  <c r="O20" i="36"/>
  <c r="O17" i="36"/>
  <c r="O10" i="36"/>
  <c r="O14" i="36"/>
  <c r="E34" i="59"/>
  <c r="F34" i="59" s="1"/>
  <c r="G34" i="59" s="1"/>
  <c r="H34" i="59" s="1"/>
  <c r="I34" i="59" s="1"/>
  <c r="J34" i="59" s="1"/>
  <c r="K34" i="59" s="1"/>
  <c r="L34" i="59" s="1"/>
  <c r="M34" i="59" s="1"/>
  <c r="N34" i="59" s="1"/>
  <c r="E30" i="59"/>
  <c r="F30" i="59" s="1"/>
  <c r="G30" i="59" s="1"/>
  <c r="H30" i="59" s="1"/>
  <c r="I30" i="59" s="1"/>
  <c r="J30" i="59" s="1"/>
  <c r="K30" i="59" s="1"/>
  <c r="L30" i="59" s="1"/>
  <c r="M30" i="59" s="1"/>
  <c r="N30" i="59" s="1"/>
  <c r="E26" i="59"/>
  <c r="F26" i="59" s="1"/>
  <c r="G26" i="59" s="1"/>
  <c r="H26" i="59" s="1"/>
  <c r="I26" i="59" s="1"/>
  <c r="J26" i="59" s="1"/>
  <c r="K26" i="59" s="1"/>
  <c r="L26" i="59" s="1"/>
  <c r="M26" i="59" s="1"/>
  <c r="N26" i="59" s="1"/>
  <c r="E22" i="59"/>
  <c r="F22" i="59" s="1"/>
  <c r="G22" i="59" s="1"/>
  <c r="H22" i="59" s="1"/>
  <c r="I22" i="59" s="1"/>
  <c r="J22" i="59" s="1"/>
  <c r="K22" i="59" s="1"/>
  <c r="L22" i="59" s="1"/>
  <c r="M22" i="59" s="1"/>
  <c r="N22" i="59" s="1"/>
  <c r="E18" i="59"/>
  <c r="F18" i="59" s="1"/>
  <c r="G18" i="59" s="1"/>
  <c r="H18" i="59" s="1"/>
  <c r="I18" i="59" s="1"/>
  <c r="J18" i="59" s="1"/>
  <c r="K18" i="59" s="1"/>
  <c r="L18" i="59" s="1"/>
  <c r="M18" i="59" s="1"/>
  <c r="N18" i="59" s="1"/>
  <c r="E14" i="59"/>
  <c r="F14" i="59" s="1"/>
  <c r="G14" i="59" s="1"/>
  <c r="H14" i="59" s="1"/>
  <c r="I14" i="59" s="1"/>
  <c r="J14" i="59" s="1"/>
  <c r="K14" i="59" s="1"/>
  <c r="L14" i="59" s="1"/>
  <c r="M14" i="59" s="1"/>
  <c r="N14" i="59" s="1"/>
  <c r="E10" i="59"/>
  <c r="F10" i="59" s="1"/>
  <c r="G10" i="59" s="1"/>
  <c r="H10" i="59" s="1"/>
  <c r="I10" i="59" s="1"/>
  <c r="J10" i="59" s="1"/>
  <c r="K10" i="59" s="1"/>
  <c r="L10" i="59" s="1"/>
  <c r="M10" i="59" s="1"/>
  <c r="N10" i="59" s="1"/>
  <c r="E6" i="59"/>
  <c r="F6" i="59" s="1"/>
  <c r="G6" i="59" s="1"/>
  <c r="H6" i="59" s="1"/>
  <c r="I6" i="59" s="1"/>
  <c r="J6" i="59" s="1"/>
  <c r="K6" i="59" s="1"/>
  <c r="L6" i="59" s="1"/>
  <c r="M6" i="59" s="1"/>
  <c r="N6" i="59" s="1"/>
  <c r="P10" i="59" l="1"/>
  <c r="P6" i="59"/>
  <c r="P14" i="59"/>
  <c r="P26" i="59"/>
  <c r="P18" i="59"/>
  <c r="P30" i="59"/>
  <c r="P22" i="59"/>
  <c r="P34" i="59"/>
  <c r="G30" i="55" l="1"/>
  <c r="G29" i="55"/>
  <c r="G28" i="55"/>
  <c r="G27" i="55"/>
  <c r="H27" i="55" s="1"/>
  <c r="G26" i="55"/>
  <c r="G25" i="55"/>
  <c r="G24" i="55"/>
  <c r="G23" i="55"/>
  <c r="G22" i="55"/>
  <c r="G21" i="55"/>
  <c r="G20" i="55"/>
  <c r="G19" i="55"/>
  <c r="G18" i="55"/>
  <c r="G17" i="55"/>
  <c r="H17" i="55" s="1"/>
  <c r="G16" i="55"/>
  <c r="G15" i="55"/>
  <c r="G14" i="55"/>
  <c r="G13" i="55"/>
  <c r="G12" i="55"/>
  <c r="G11" i="55"/>
  <c r="G10" i="55"/>
  <c r="G9" i="55"/>
  <c r="H9" i="55" s="1"/>
  <c r="G8" i="55"/>
  <c r="G7" i="55"/>
  <c r="H7" i="55" s="1"/>
  <c r="L30" i="50"/>
  <c r="O10" i="39"/>
  <c r="O14" i="39"/>
  <c r="H25" i="55" l="1"/>
  <c r="H15" i="55"/>
  <c r="H13" i="55"/>
  <c r="H11" i="55"/>
  <c r="I7" i="55" s="1"/>
  <c r="H19" i="55"/>
  <c r="H29" i="55"/>
  <c r="H21" i="55"/>
  <c r="H23" i="55"/>
  <c r="I21" i="55" l="1"/>
  <c r="I25" i="55"/>
  <c r="I17" i="55"/>
  <c r="I9" i="55"/>
  <c r="I27" i="55"/>
  <c r="I15" i="55"/>
  <c r="I19" i="55"/>
  <c r="I29" i="55"/>
  <c r="I23" i="55"/>
  <c r="G13" i="56"/>
  <c r="H13" i="56" s="1"/>
  <c r="G14" i="56"/>
  <c r="G15" i="56"/>
  <c r="G16" i="56"/>
  <c r="G17" i="56"/>
  <c r="G18" i="56"/>
  <c r="G19" i="56"/>
  <c r="G20" i="56"/>
  <c r="G21" i="56"/>
  <c r="G22" i="56"/>
  <c r="G23" i="56"/>
  <c r="G24" i="56"/>
  <c r="G25" i="56"/>
  <c r="G26" i="56"/>
  <c r="G27" i="56"/>
  <c r="G28" i="56"/>
  <c r="G29" i="56"/>
  <c r="G30" i="56"/>
  <c r="H21" i="56" l="1"/>
  <c r="H23" i="56"/>
  <c r="O18" i="27"/>
  <c r="G11" i="56"/>
  <c r="G12" i="56"/>
  <c r="O15" i="37"/>
  <c r="O12" i="37"/>
  <c r="O8" i="37"/>
  <c r="O9" i="35"/>
  <c r="O11" i="35"/>
  <c r="O19" i="35"/>
  <c r="O18" i="35"/>
  <c r="O14" i="35"/>
  <c r="O9" i="43"/>
  <c r="O44" i="43"/>
  <c r="O42" i="43"/>
  <c r="O34" i="43"/>
  <c r="O7" i="43"/>
  <c r="O16" i="43"/>
  <c r="O14" i="43"/>
  <c r="O18" i="43"/>
  <c r="O41" i="43"/>
  <c r="O32" i="43"/>
  <c r="O25" i="43"/>
  <c r="O39" i="43"/>
  <c r="O38" i="43"/>
  <c r="O33" i="43"/>
  <c r="O37" i="43"/>
  <c r="O27" i="43"/>
  <c r="O11" i="43"/>
  <c r="O9" i="13"/>
  <c r="O51" i="13"/>
  <c r="O46" i="13"/>
  <c r="O54" i="13"/>
  <c r="O29" i="13"/>
  <c r="O15" i="13"/>
  <c r="O25" i="13"/>
  <c r="O28" i="13"/>
  <c r="O32" i="13"/>
  <c r="O19" i="13"/>
  <c r="O44" i="13"/>
  <c r="O36" i="13"/>
  <c r="O52" i="13"/>
  <c r="O43" i="13"/>
  <c r="O13" i="13"/>
  <c r="O20" i="13"/>
  <c r="O42" i="13"/>
  <c r="O12" i="13"/>
  <c r="O30" i="13"/>
  <c r="O35" i="13"/>
  <c r="O45" i="13"/>
  <c r="O56" i="13"/>
  <c r="O57" i="13"/>
  <c r="O24" i="13"/>
  <c r="O38" i="13"/>
  <c r="O22" i="13"/>
  <c r="O14" i="13"/>
  <c r="O39" i="13"/>
  <c r="O7" i="13"/>
  <c r="O47" i="13"/>
  <c r="O27" i="13"/>
  <c r="O40" i="13"/>
  <c r="O16" i="13"/>
  <c r="O23" i="13"/>
  <c r="O21" i="13"/>
  <c r="O55" i="13"/>
  <c r="O10" i="13"/>
  <c r="O17" i="13"/>
  <c r="O31" i="13"/>
  <c r="O20" i="11"/>
  <c r="O22" i="11"/>
  <c r="O12" i="11"/>
  <c r="O26" i="11"/>
  <c r="O10" i="11"/>
  <c r="O13" i="11"/>
  <c r="O24" i="11"/>
  <c r="O27" i="11"/>
  <c r="O9" i="11"/>
  <c r="O11" i="11"/>
  <c r="O8" i="11"/>
  <c r="O7" i="11"/>
  <c r="L7" i="25"/>
  <c r="P7" i="25"/>
  <c r="L20" i="9"/>
  <c r="P20" i="9"/>
  <c r="L23" i="9"/>
  <c r="P23" i="9"/>
  <c r="L9" i="9"/>
  <c r="P9" i="9"/>
  <c r="L10" i="9"/>
  <c r="P10" i="9"/>
  <c r="L18" i="9"/>
  <c r="P18" i="9"/>
  <c r="L8" i="9"/>
  <c r="P8" i="9"/>
  <c r="L17" i="9"/>
  <c r="P17" i="9"/>
  <c r="L15" i="9"/>
  <c r="P15" i="9"/>
  <c r="L27" i="50"/>
  <c r="P27" i="50"/>
  <c r="L17" i="50"/>
  <c r="P17" i="50"/>
  <c r="L10" i="50"/>
  <c r="P10" i="50"/>
  <c r="L9" i="50"/>
  <c r="P9" i="50"/>
  <c r="L19" i="50"/>
  <c r="P19" i="50"/>
  <c r="L22" i="50"/>
  <c r="P22" i="50"/>
  <c r="L29" i="50"/>
  <c r="P29" i="50"/>
  <c r="L20" i="50"/>
  <c r="P20" i="50"/>
  <c r="L25" i="50"/>
  <c r="P25" i="50"/>
  <c r="L24" i="50"/>
  <c r="P24" i="50"/>
  <c r="L18" i="50"/>
  <c r="P18" i="50"/>
  <c r="L31" i="50"/>
  <c r="P31" i="50"/>
  <c r="L28" i="50"/>
  <c r="P28" i="50"/>
  <c r="P30" i="50"/>
  <c r="L9" i="49"/>
  <c r="P9" i="49"/>
  <c r="L15" i="49"/>
  <c r="P15" i="49"/>
  <c r="L17" i="49"/>
  <c r="P17" i="49"/>
  <c r="L16" i="49"/>
  <c r="P16" i="49"/>
  <c r="L13" i="49"/>
  <c r="P13" i="49"/>
  <c r="O16" i="41"/>
  <c r="O28" i="41"/>
  <c r="O29" i="41"/>
  <c r="O11" i="41"/>
  <c r="O33" i="41"/>
  <c r="O20" i="41"/>
  <c r="O26" i="41"/>
  <c r="O8" i="41"/>
  <c r="O21" i="41"/>
  <c r="O31" i="41"/>
  <c r="O24" i="41"/>
  <c r="O13" i="41"/>
  <c r="O27" i="41"/>
  <c r="O9" i="41"/>
  <c r="O17" i="41"/>
  <c r="O12" i="39"/>
  <c r="O15" i="39"/>
  <c r="Q16" i="49" l="1"/>
  <c r="Q7" i="25"/>
  <c r="H11" i="56"/>
  <c r="H19" i="56"/>
  <c r="Q20" i="9"/>
  <c r="Q10" i="50"/>
  <c r="H25" i="56"/>
  <c r="H27" i="56"/>
  <c r="Q8" i="9"/>
  <c r="Q15" i="9"/>
  <c r="Q18" i="9"/>
  <c r="Q9" i="9"/>
  <c r="Q17" i="9"/>
  <c r="Q10" i="9"/>
  <c r="Q23" i="9"/>
  <c r="Q30" i="50"/>
  <c r="Q31" i="50"/>
  <c r="Q25" i="50"/>
  <c r="Q27" i="50"/>
  <c r="Q29" i="50"/>
  <c r="Q17" i="50"/>
  <c r="Q18" i="50"/>
  <c r="Q19" i="50"/>
  <c r="Q20" i="50"/>
  <c r="Q22" i="50"/>
  <c r="Q9" i="50"/>
  <c r="Q28" i="50"/>
  <c r="Q24" i="50"/>
  <c r="Q15" i="49"/>
  <c r="Q13" i="49"/>
  <c r="Q17" i="49"/>
  <c r="Q9" i="49"/>
  <c r="O10" i="29"/>
  <c r="O15" i="29"/>
  <c r="O22" i="29"/>
  <c r="O20" i="29"/>
  <c r="O7" i="29"/>
  <c r="O23" i="29"/>
  <c r="O31" i="29"/>
  <c r="O16" i="29"/>
  <c r="O32" i="29"/>
  <c r="O11" i="29"/>
  <c r="O13" i="29"/>
  <c r="O17" i="29"/>
  <c r="O14" i="29"/>
  <c r="O27" i="29"/>
  <c r="O12" i="29"/>
  <c r="P76" i="46" l="1"/>
  <c r="Q76" i="46" s="1"/>
  <c r="K76" i="46"/>
  <c r="L76" i="46" s="1"/>
  <c r="F76" i="46"/>
  <c r="G76" i="46" s="1"/>
  <c r="P75" i="46"/>
  <c r="Q75" i="46" s="1"/>
  <c r="K75" i="46"/>
  <c r="L75" i="46" s="1"/>
  <c r="F75" i="46"/>
  <c r="G75" i="46" s="1"/>
  <c r="P74" i="46"/>
  <c r="Q74" i="46" s="1"/>
  <c r="K74" i="46"/>
  <c r="L74" i="46" s="1"/>
  <c r="F74" i="46"/>
  <c r="G74" i="46" s="1"/>
  <c r="P73" i="46"/>
  <c r="Q73" i="46" s="1"/>
  <c r="L73" i="46"/>
  <c r="F73" i="46"/>
  <c r="G73" i="46" s="1"/>
  <c r="P72" i="46"/>
  <c r="Q72" i="46" s="1"/>
  <c r="K72" i="46"/>
  <c r="L72" i="46" s="1"/>
  <c r="F72" i="46"/>
  <c r="G72" i="46" s="1"/>
  <c r="P71" i="46"/>
  <c r="Q71" i="46" s="1"/>
  <c r="K71" i="46"/>
  <c r="L71" i="46" s="1"/>
  <c r="F71" i="46"/>
  <c r="G71" i="46" s="1"/>
  <c r="P70" i="46"/>
  <c r="Q70" i="46" s="1"/>
  <c r="K70" i="46"/>
  <c r="L70" i="46" s="1"/>
  <c r="F70" i="46"/>
  <c r="G70" i="46" s="1"/>
  <c r="P69" i="46"/>
  <c r="Q69" i="46" s="1"/>
  <c r="K69" i="46"/>
  <c r="L69" i="46" s="1"/>
  <c r="F69" i="46"/>
  <c r="G69" i="46" s="1"/>
  <c r="P68" i="46"/>
  <c r="Q68" i="46" s="1"/>
  <c r="K68" i="46"/>
  <c r="L68" i="46" s="1"/>
  <c r="F68" i="46"/>
  <c r="G68" i="46" s="1"/>
  <c r="P67" i="46"/>
  <c r="Q67" i="46" s="1"/>
  <c r="K67" i="46"/>
  <c r="L67" i="46" s="1"/>
  <c r="F67" i="46"/>
  <c r="G67" i="46" s="1"/>
  <c r="P66" i="46"/>
  <c r="Q66" i="46" s="1"/>
  <c r="K66" i="46"/>
  <c r="L66" i="46" s="1"/>
  <c r="F66" i="46"/>
  <c r="G66" i="46" s="1"/>
  <c r="P65" i="46"/>
  <c r="Q65" i="46" s="1"/>
  <c r="K65" i="46"/>
  <c r="L65" i="46" s="1"/>
  <c r="F65" i="46"/>
  <c r="G65" i="46" s="1"/>
  <c r="P64" i="46"/>
  <c r="Q64" i="46" s="1"/>
  <c r="K64" i="46"/>
  <c r="L64" i="46" s="1"/>
  <c r="F64" i="46"/>
  <c r="G64" i="46" s="1"/>
  <c r="P63" i="46"/>
  <c r="Q63" i="46" s="1"/>
  <c r="K63" i="46"/>
  <c r="L63" i="46" s="1"/>
  <c r="F63" i="46"/>
  <c r="G63" i="46" s="1"/>
  <c r="P62" i="46"/>
  <c r="Q62" i="46" s="1"/>
  <c r="K62" i="46"/>
  <c r="L62" i="46" s="1"/>
  <c r="F62" i="46"/>
  <c r="G62" i="46" s="1"/>
  <c r="P61" i="46"/>
  <c r="Q61" i="46" s="1"/>
  <c r="K61" i="46"/>
  <c r="L61" i="46" s="1"/>
  <c r="F61" i="46"/>
  <c r="G61" i="46" s="1"/>
  <c r="P60" i="46"/>
  <c r="Q60" i="46" s="1"/>
  <c r="K60" i="46"/>
  <c r="L60" i="46" s="1"/>
  <c r="F60" i="46"/>
  <c r="G60" i="46" s="1"/>
  <c r="P59" i="46"/>
  <c r="Q59" i="46" s="1"/>
  <c r="K59" i="46"/>
  <c r="L59" i="46" s="1"/>
  <c r="F59" i="46"/>
  <c r="G59" i="46" s="1"/>
  <c r="P58" i="46"/>
  <c r="Q58" i="46" s="1"/>
  <c r="K58" i="46"/>
  <c r="L58" i="46" s="1"/>
  <c r="F58" i="46"/>
  <c r="G58" i="46" s="1"/>
  <c r="P57" i="46"/>
  <c r="Q57" i="46" s="1"/>
  <c r="K57" i="46"/>
  <c r="L57" i="46" s="1"/>
  <c r="F57" i="46"/>
  <c r="G57" i="46" s="1"/>
  <c r="P56" i="46"/>
  <c r="Q56" i="46" s="1"/>
  <c r="K56" i="46"/>
  <c r="L56" i="46" s="1"/>
  <c r="F56" i="46"/>
  <c r="G56" i="46" s="1"/>
  <c r="P55" i="46"/>
  <c r="Q55" i="46" s="1"/>
  <c r="K55" i="46"/>
  <c r="L55" i="46" s="1"/>
  <c r="F55" i="46"/>
  <c r="G55" i="46" s="1"/>
  <c r="P54" i="46"/>
  <c r="Q54" i="46" s="1"/>
  <c r="K54" i="46"/>
  <c r="L54" i="46" s="1"/>
  <c r="F54" i="46"/>
  <c r="G54" i="46" s="1"/>
  <c r="P53" i="46"/>
  <c r="Q53" i="46" s="1"/>
  <c r="K53" i="46"/>
  <c r="L53" i="46" s="1"/>
  <c r="F53" i="46"/>
  <c r="G53" i="46" s="1"/>
  <c r="P52" i="46"/>
  <c r="Q52" i="46" s="1"/>
  <c r="K52" i="46"/>
  <c r="L52" i="46" s="1"/>
  <c r="F52" i="46"/>
  <c r="G52" i="46" s="1"/>
  <c r="P51" i="46"/>
  <c r="Q51" i="46" s="1"/>
  <c r="K51" i="46"/>
  <c r="L51" i="46" s="1"/>
  <c r="F51" i="46"/>
  <c r="G51" i="46" s="1"/>
  <c r="P50" i="46"/>
  <c r="Q50" i="46" s="1"/>
  <c r="K50" i="46"/>
  <c r="L50" i="46" s="1"/>
  <c r="F50" i="46"/>
  <c r="G50" i="46" s="1"/>
  <c r="P49" i="46"/>
  <c r="Q49" i="46" s="1"/>
  <c r="K49" i="46"/>
  <c r="L49" i="46" s="1"/>
  <c r="F49" i="46"/>
  <c r="G49" i="46" s="1"/>
  <c r="P48" i="46"/>
  <c r="Q48" i="46" s="1"/>
  <c r="K48" i="46"/>
  <c r="L48" i="46" s="1"/>
  <c r="F48" i="46"/>
  <c r="G48" i="46" s="1"/>
  <c r="Q47" i="46"/>
  <c r="K47" i="46"/>
  <c r="L47" i="46" s="1"/>
  <c r="F47" i="46"/>
  <c r="G47" i="46" s="1"/>
  <c r="P46" i="46"/>
  <c r="Q46" i="46" s="1"/>
  <c r="K46" i="46"/>
  <c r="L46" i="46" s="1"/>
  <c r="F46" i="46"/>
  <c r="G46" i="46" s="1"/>
  <c r="P45" i="46"/>
  <c r="Q45" i="46" s="1"/>
  <c r="K45" i="46"/>
  <c r="L45" i="46" s="1"/>
  <c r="F45" i="46"/>
  <c r="G45" i="46" s="1"/>
  <c r="P44" i="46"/>
  <c r="Q44" i="46" s="1"/>
  <c r="K44" i="46"/>
  <c r="L44" i="46" s="1"/>
  <c r="F44" i="46"/>
  <c r="G44" i="46" s="1"/>
  <c r="P43" i="46"/>
  <c r="Q43" i="46" s="1"/>
  <c r="K43" i="46"/>
  <c r="L43" i="46" s="1"/>
  <c r="F43" i="46"/>
  <c r="G43" i="46" s="1"/>
  <c r="P42" i="46"/>
  <c r="Q42" i="46" s="1"/>
  <c r="K42" i="46"/>
  <c r="L42" i="46" s="1"/>
  <c r="F42" i="46"/>
  <c r="G42" i="46" s="1"/>
  <c r="P41" i="46"/>
  <c r="Q41" i="46" s="1"/>
  <c r="K41" i="46"/>
  <c r="L41" i="46" s="1"/>
  <c r="F41" i="46"/>
  <c r="G41" i="46" s="1"/>
  <c r="P40" i="46"/>
  <c r="Q40" i="46" s="1"/>
  <c r="K40" i="46"/>
  <c r="L40" i="46" s="1"/>
  <c r="F40" i="46"/>
  <c r="G40" i="46" s="1"/>
  <c r="P39" i="46"/>
  <c r="Q39" i="46" s="1"/>
  <c r="K39" i="46"/>
  <c r="L39" i="46" s="1"/>
  <c r="F39" i="46"/>
  <c r="G39" i="46" s="1"/>
  <c r="P38" i="46"/>
  <c r="Q38" i="46" s="1"/>
  <c r="K38" i="46"/>
  <c r="L38" i="46" s="1"/>
  <c r="F38" i="46"/>
  <c r="G38" i="46" s="1"/>
  <c r="P37" i="46"/>
  <c r="Q37" i="46" s="1"/>
  <c r="K37" i="46"/>
  <c r="L37" i="46" s="1"/>
  <c r="F37" i="46"/>
  <c r="G37" i="46" s="1"/>
  <c r="P36" i="46"/>
  <c r="Q36" i="46" s="1"/>
  <c r="K36" i="46"/>
  <c r="L36" i="46" s="1"/>
  <c r="F36" i="46"/>
  <c r="G36" i="46" s="1"/>
  <c r="P35" i="46"/>
  <c r="Q35" i="46" s="1"/>
  <c r="K35" i="46"/>
  <c r="L35" i="46" s="1"/>
  <c r="F35" i="46"/>
  <c r="G35" i="46" s="1"/>
  <c r="P34" i="46"/>
  <c r="Q34" i="46" s="1"/>
  <c r="K34" i="46"/>
  <c r="L34" i="46" s="1"/>
  <c r="F34" i="46"/>
  <c r="G34" i="46" s="1"/>
  <c r="P33" i="46"/>
  <c r="Q33" i="46" s="1"/>
  <c r="K33" i="46"/>
  <c r="L33" i="46" s="1"/>
  <c r="F33" i="46"/>
  <c r="G33" i="46" s="1"/>
  <c r="P32" i="46"/>
  <c r="Q32" i="46" s="1"/>
  <c r="K32" i="46"/>
  <c r="L32" i="46" s="1"/>
  <c r="F32" i="46"/>
  <c r="G32" i="46" s="1"/>
  <c r="P31" i="46"/>
  <c r="Q31" i="46" s="1"/>
  <c r="K31" i="46"/>
  <c r="L31" i="46" s="1"/>
  <c r="F31" i="46"/>
  <c r="G31" i="46" s="1"/>
  <c r="Q30" i="46"/>
  <c r="K30" i="46"/>
  <c r="L30" i="46" s="1"/>
  <c r="F30" i="46"/>
  <c r="G30" i="46" s="1"/>
  <c r="P29" i="46"/>
  <c r="Q29" i="46" s="1"/>
  <c r="K29" i="46"/>
  <c r="L29" i="46" s="1"/>
  <c r="F29" i="46"/>
  <c r="G29" i="46" s="1"/>
  <c r="P28" i="46"/>
  <c r="Q28" i="46" s="1"/>
  <c r="K28" i="46"/>
  <c r="L28" i="46" s="1"/>
  <c r="F28" i="46"/>
  <c r="G28" i="46" s="1"/>
  <c r="P27" i="46"/>
  <c r="Q27" i="46" s="1"/>
  <c r="K27" i="46"/>
  <c r="L27" i="46" s="1"/>
  <c r="F27" i="46"/>
  <c r="G27" i="46" s="1"/>
  <c r="P26" i="46"/>
  <c r="Q26" i="46" s="1"/>
  <c r="K26" i="46"/>
  <c r="L26" i="46" s="1"/>
  <c r="F26" i="46"/>
  <c r="G26" i="46" s="1"/>
  <c r="P25" i="46"/>
  <c r="Q25" i="46" s="1"/>
  <c r="K25" i="46"/>
  <c r="L25" i="46" s="1"/>
  <c r="F25" i="46"/>
  <c r="G25" i="46" s="1"/>
  <c r="P24" i="46"/>
  <c r="Q24" i="46" s="1"/>
  <c r="K24" i="46"/>
  <c r="L24" i="46" s="1"/>
  <c r="F24" i="46"/>
  <c r="G24" i="46" s="1"/>
  <c r="P23" i="46"/>
  <c r="Q23" i="46" s="1"/>
  <c r="K23" i="46"/>
  <c r="L23" i="46" s="1"/>
  <c r="F23" i="46"/>
  <c r="G23" i="46" s="1"/>
  <c r="P22" i="46"/>
  <c r="Q22" i="46" s="1"/>
  <c r="K22" i="46"/>
  <c r="L22" i="46" s="1"/>
  <c r="F22" i="46"/>
  <c r="G22" i="46" s="1"/>
  <c r="P21" i="46"/>
  <c r="Q21" i="46" s="1"/>
  <c r="K21" i="46"/>
  <c r="L21" i="46" s="1"/>
  <c r="F21" i="46"/>
  <c r="G21" i="46" s="1"/>
  <c r="P20" i="46"/>
  <c r="Q20" i="46" s="1"/>
  <c r="K20" i="46"/>
  <c r="L20" i="46" s="1"/>
  <c r="F20" i="46"/>
  <c r="G20" i="46" s="1"/>
  <c r="P19" i="46"/>
  <c r="Q19" i="46" s="1"/>
  <c r="K19" i="46"/>
  <c r="L19" i="46" s="1"/>
  <c r="F19" i="46"/>
  <c r="G19" i="46" s="1"/>
  <c r="P18" i="46"/>
  <c r="Q18" i="46" s="1"/>
  <c r="K18" i="46"/>
  <c r="L18" i="46" s="1"/>
  <c r="F18" i="46"/>
  <c r="G18" i="46" s="1"/>
  <c r="P17" i="46"/>
  <c r="Q17" i="46" s="1"/>
  <c r="K17" i="46"/>
  <c r="L17" i="46" s="1"/>
  <c r="F17" i="46"/>
  <c r="G17" i="46" s="1"/>
  <c r="P16" i="46"/>
  <c r="Q16" i="46" s="1"/>
  <c r="K16" i="46"/>
  <c r="L16" i="46" s="1"/>
  <c r="F16" i="46"/>
  <c r="G16" i="46" s="1"/>
  <c r="P15" i="46"/>
  <c r="Q15" i="46" s="1"/>
  <c r="K15" i="46"/>
  <c r="L15" i="46" s="1"/>
  <c r="F15" i="46"/>
  <c r="G15" i="46" s="1"/>
  <c r="P14" i="46"/>
  <c r="Q14" i="46" s="1"/>
  <c r="K14" i="46"/>
  <c r="L14" i="46" s="1"/>
  <c r="F14" i="46"/>
  <c r="G14" i="46" s="1"/>
  <c r="P13" i="46"/>
  <c r="Q13" i="46" s="1"/>
  <c r="K13" i="46"/>
  <c r="L13" i="46" s="1"/>
  <c r="F13" i="46"/>
  <c r="G13" i="46" s="1"/>
  <c r="P12" i="46"/>
  <c r="Q12" i="46" s="1"/>
  <c r="K12" i="46"/>
  <c r="L12" i="46" s="1"/>
  <c r="F12" i="46"/>
  <c r="G12" i="46" s="1"/>
  <c r="P11" i="46"/>
  <c r="Q11" i="46" s="1"/>
  <c r="K11" i="46"/>
  <c r="L11" i="46" s="1"/>
  <c r="F11" i="46"/>
  <c r="G11" i="46" s="1"/>
  <c r="P10" i="46"/>
  <c r="Q10" i="46" s="1"/>
  <c r="K10" i="46"/>
  <c r="L10" i="46" s="1"/>
  <c r="F10" i="46"/>
  <c r="G10" i="46" s="1"/>
  <c r="P9" i="46"/>
  <c r="Q9" i="46" s="1"/>
  <c r="K9" i="46"/>
  <c r="L9" i="46" s="1"/>
  <c r="F9" i="46"/>
  <c r="G9" i="46" s="1"/>
  <c r="P8" i="46"/>
  <c r="Q8" i="46" s="1"/>
  <c r="K8" i="46"/>
  <c r="L8" i="46" s="1"/>
  <c r="F8" i="46"/>
  <c r="G8" i="46" s="1"/>
  <c r="P7" i="46"/>
  <c r="Q7" i="46" s="1"/>
  <c r="K7" i="46"/>
  <c r="L7" i="46" s="1"/>
  <c r="F7" i="46"/>
  <c r="G7" i="46" s="1"/>
  <c r="P6" i="46"/>
  <c r="Q6" i="46" s="1"/>
  <c r="K6" i="46"/>
  <c r="L6" i="46" s="1"/>
  <c r="F6" i="46"/>
  <c r="G6" i="46" s="1"/>
  <c r="P5" i="46"/>
  <c r="Q5" i="46" s="1"/>
  <c r="K5" i="46"/>
  <c r="L5" i="46" s="1"/>
  <c r="F5" i="46"/>
  <c r="G5" i="46" s="1"/>
  <c r="O16" i="4"/>
  <c r="O10" i="4"/>
  <c r="O12" i="35"/>
  <c r="O21" i="33"/>
  <c r="O10" i="33"/>
  <c r="O15" i="33"/>
  <c r="O23" i="33"/>
  <c r="O17" i="33"/>
  <c r="O20" i="33"/>
  <c r="O19" i="33"/>
  <c r="O16" i="33"/>
  <c r="O9" i="33"/>
  <c r="O11" i="33"/>
  <c r="O22" i="33"/>
  <c r="O18" i="33"/>
  <c r="O12" i="33"/>
  <c r="O8" i="33"/>
  <c r="Q77" i="46" l="1"/>
  <c r="G77" i="46"/>
  <c r="L77" i="46"/>
  <c r="H15" i="56" l="1"/>
  <c r="G10" i="56"/>
  <c r="G9" i="56"/>
  <c r="G8" i="56"/>
  <c r="G7" i="56"/>
  <c r="H7" i="56" l="1"/>
  <c r="H9" i="56"/>
  <c r="H17" i="56"/>
  <c r="I21" i="56" s="1"/>
  <c r="H29" i="56"/>
  <c r="O16" i="31"/>
  <c r="O18" i="31"/>
  <c r="O11" i="31"/>
  <c r="O12" i="31"/>
  <c r="O7" i="31"/>
  <c r="O15" i="31"/>
  <c r="O10" i="31"/>
  <c r="O21" i="4"/>
  <c r="O19" i="4"/>
  <c r="O15" i="4"/>
  <c r="O22" i="4"/>
  <c r="O18" i="4"/>
  <c r="O23" i="4"/>
  <c r="I23" i="56" l="1"/>
  <c r="I19" i="56"/>
  <c r="I17" i="56"/>
  <c r="I7" i="56"/>
  <c r="I27" i="56"/>
  <c r="I25" i="56"/>
  <c r="I9" i="56"/>
  <c r="I15" i="56"/>
  <c r="I29" i="56"/>
  <c r="I13" i="56"/>
  <c r="I11" i="56"/>
  <c r="O7" i="3"/>
  <c r="O13" i="3"/>
  <c r="O8" i="3"/>
  <c r="O14" i="3"/>
  <c r="O17" i="3"/>
  <c r="O12" i="3"/>
  <c r="O9" i="3"/>
  <c r="O9" i="37" l="1"/>
  <c r="O16" i="37"/>
  <c r="O14" i="37"/>
  <c r="O18" i="37"/>
  <c r="O11" i="37"/>
  <c r="O13" i="37"/>
  <c r="O13" i="51"/>
  <c r="O9" i="51"/>
  <c r="O14" i="51"/>
  <c r="O10" i="51"/>
  <c r="O8" i="51"/>
  <c r="O12" i="51"/>
  <c r="O11" i="51"/>
  <c r="O15" i="51"/>
  <c r="O15" i="36"/>
  <c r="O18" i="36"/>
  <c r="O19" i="36"/>
  <c r="O21" i="36"/>
  <c r="O23" i="36"/>
  <c r="O11" i="36"/>
  <c r="O22" i="36"/>
  <c r="O9" i="36"/>
  <c r="O8" i="35"/>
  <c r="O16" i="35"/>
  <c r="O17" i="35"/>
  <c r="O15" i="35"/>
  <c r="O13" i="35"/>
  <c r="O10" i="35"/>
  <c r="O25" i="11" l="1"/>
  <c r="R13" i="21" l="1"/>
  <c r="R10" i="21"/>
  <c r="R16" i="21"/>
  <c r="R7" i="21"/>
  <c r="R17" i="21"/>
  <c r="R9" i="21"/>
  <c r="R8" i="21"/>
  <c r="O19" i="11" l="1"/>
  <c r="O33" i="13"/>
  <c r="O23" i="11"/>
  <c r="O17" i="11"/>
  <c r="O18" i="11"/>
  <c r="O15" i="11"/>
  <c r="O16" i="11"/>
  <c r="O14" i="11"/>
  <c r="O21" i="11"/>
  <c r="O26" i="43" l="1"/>
  <c r="O17" i="43"/>
  <c r="O15" i="43"/>
  <c r="O22" i="43"/>
  <c r="O21" i="43"/>
  <c r="O24" i="43"/>
  <c r="O36" i="43"/>
  <c r="O40" i="43"/>
  <c r="O43" i="43"/>
  <c r="O28" i="43"/>
  <c r="O19" i="43"/>
  <c r="O20" i="43"/>
  <c r="O35" i="43"/>
  <c r="O13" i="43"/>
  <c r="O31" i="43"/>
  <c r="O8" i="43"/>
  <c r="O10" i="43"/>
  <c r="O13" i="15"/>
  <c r="O18" i="15"/>
  <c r="O19" i="15"/>
  <c r="O17" i="15"/>
  <c r="O20" i="15"/>
  <c r="O9" i="15"/>
  <c r="O12" i="15"/>
  <c r="O15" i="15"/>
  <c r="O16" i="15"/>
  <c r="O8" i="15"/>
  <c r="O7" i="15"/>
  <c r="O14" i="15"/>
  <c r="O11" i="15"/>
  <c r="O53" i="13" l="1"/>
  <c r="O37" i="13"/>
  <c r="O26" i="13"/>
  <c r="O18" i="13"/>
  <c r="O50" i="13"/>
  <c r="O34" i="13"/>
  <c r="O11" i="13"/>
  <c r="O48" i="13"/>
  <c r="O49" i="13"/>
  <c r="O8" i="13"/>
  <c r="O19" i="41" l="1"/>
  <c r="O14" i="41"/>
  <c r="O25" i="41"/>
  <c r="O34" i="41"/>
  <c r="O35" i="41"/>
  <c r="O12" i="41"/>
  <c r="O7" i="41"/>
  <c r="O22" i="41"/>
  <c r="O15" i="41"/>
  <c r="O30" i="41"/>
  <c r="O32" i="41"/>
  <c r="O18" i="41"/>
  <c r="O10" i="41"/>
  <c r="O23" i="41"/>
  <c r="O36" i="41"/>
  <c r="O16" i="39"/>
  <c r="O17" i="39"/>
  <c r="O7" i="39"/>
  <c r="O9" i="39"/>
  <c r="O8" i="39"/>
  <c r="O11" i="39"/>
  <c r="O18" i="39"/>
  <c r="O13" i="39"/>
  <c r="O8" i="29"/>
  <c r="O24" i="29"/>
  <c r="O30" i="29"/>
  <c r="O18" i="29"/>
  <c r="O25" i="29"/>
  <c r="O21" i="29"/>
  <c r="O26" i="29"/>
  <c r="O35" i="29"/>
  <c r="O28" i="29"/>
  <c r="O29" i="29"/>
  <c r="O34" i="29"/>
  <c r="O33" i="29"/>
  <c r="O19" i="29"/>
  <c r="O9" i="29"/>
  <c r="O9" i="27"/>
  <c r="O7" i="27"/>
  <c r="O11" i="27"/>
  <c r="O10" i="27"/>
  <c r="O15" i="27"/>
  <c r="O12" i="27"/>
  <c r="O13" i="27"/>
  <c r="O16" i="27"/>
  <c r="O17" i="27"/>
  <c r="O14" i="27"/>
  <c r="O8" i="27"/>
  <c r="P8" i="50" l="1"/>
  <c r="L8" i="50"/>
  <c r="P15" i="50"/>
  <c r="L15" i="50"/>
  <c r="P7" i="50"/>
  <c r="L7" i="50"/>
  <c r="P13" i="50"/>
  <c r="L13" i="50"/>
  <c r="P16" i="50"/>
  <c r="L16" i="50"/>
  <c r="Q16" i="50" s="1"/>
  <c r="P23" i="50"/>
  <c r="L23" i="50"/>
  <c r="P12" i="50"/>
  <c r="L12" i="50"/>
  <c r="P11" i="50"/>
  <c r="L11" i="50"/>
  <c r="P14" i="50"/>
  <c r="L14" i="50"/>
  <c r="P21" i="50"/>
  <c r="L21" i="50"/>
  <c r="P7" i="49"/>
  <c r="L7" i="49"/>
  <c r="P10" i="49"/>
  <c r="L10" i="49"/>
  <c r="P8" i="49"/>
  <c r="L8" i="49"/>
  <c r="P14" i="49"/>
  <c r="L14" i="49"/>
  <c r="P12" i="49"/>
  <c r="L12" i="49"/>
  <c r="P11" i="49"/>
  <c r="L11" i="49"/>
  <c r="P7" i="9"/>
  <c r="L7" i="9"/>
  <c r="P21" i="9"/>
  <c r="L21" i="9"/>
  <c r="P19" i="9"/>
  <c r="L19" i="9"/>
  <c r="P13" i="9"/>
  <c r="L13" i="9"/>
  <c r="P14" i="9"/>
  <c r="L14" i="9"/>
  <c r="P22" i="9"/>
  <c r="L22" i="9"/>
  <c r="P11" i="9"/>
  <c r="L11" i="9"/>
  <c r="P16" i="9"/>
  <c r="L16" i="9"/>
  <c r="P12" i="9"/>
  <c r="L12" i="9"/>
  <c r="P8" i="25"/>
  <c r="L8" i="25"/>
  <c r="P13" i="25"/>
  <c r="L13" i="25"/>
  <c r="P12" i="25"/>
  <c r="L12" i="25"/>
  <c r="P14" i="25"/>
  <c r="L14" i="25"/>
  <c r="P9" i="25"/>
  <c r="L9" i="25"/>
  <c r="P11" i="25"/>
  <c r="L11" i="25"/>
  <c r="P10" i="25"/>
  <c r="L10" i="25"/>
  <c r="P15" i="25"/>
  <c r="L15" i="25"/>
  <c r="Q7" i="50" l="1"/>
  <c r="Q14" i="49"/>
  <c r="Q12" i="50"/>
  <c r="Q11" i="50"/>
  <c r="Q13" i="9"/>
  <c r="Q11" i="25"/>
  <c r="Q14" i="25"/>
  <c r="Q8" i="50"/>
  <c r="Q14" i="50"/>
  <c r="Q21" i="50"/>
  <c r="Q11" i="49"/>
  <c r="Q12" i="25"/>
  <c r="Q12" i="9"/>
  <c r="Q14" i="9"/>
  <c r="Q19" i="9"/>
  <c r="Q7" i="9"/>
  <c r="Q12" i="49"/>
  <c r="Q8" i="49"/>
  <c r="Q7" i="49"/>
  <c r="Q23" i="50"/>
  <c r="Q13" i="50"/>
  <c r="Q15" i="50"/>
  <c r="Q22" i="9"/>
  <c r="Q10" i="49"/>
  <c r="Q16" i="9"/>
  <c r="Q11" i="9"/>
  <c r="Q21" i="9"/>
  <c r="Q13" i="25"/>
  <c r="Q15" i="25"/>
  <c r="Q10" i="25"/>
  <c r="Q9" i="25"/>
  <c r="Q8" i="25"/>
</calcChain>
</file>

<file path=xl/sharedStrings.xml><?xml version="1.0" encoding="utf-8"?>
<sst xmlns="http://schemas.openxmlformats.org/spreadsheetml/2006/main" count="4453" uniqueCount="906">
  <si>
    <t>Vieta</t>
  </si>
  <si>
    <t>SUM</t>
  </si>
  <si>
    <t>10x</t>
  </si>
  <si>
    <t>Points</t>
  </si>
  <si>
    <t>Team_</t>
  </si>
  <si>
    <t>W</t>
  </si>
  <si>
    <t>LTU</t>
  </si>
  <si>
    <t>LAT</t>
  </si>
  <si>
    <t>EST</t>
  </si>
  <si>
    <t>WJ</t>
  </si>
  <si>
    <t>M</t>
  </si>
  <si>
    <t>Raivo DEKLAVS</t>
  </si>
  <si>
    <t>MJ</t>
  </si>
  <si>
    <t>sum(1)</t>
  </si>
  <si>
    <t>sum(2)</t>
  </si>
  <si>
    <t>AP60(M) - 10m Air Pistol 60 shots, Men</t>
  </si>
  <si>
    <t>FR3x20(W) - 50m Free Rifle 3x20 shots, Women</t>
  </si>
  <si>
    <t>sum(3)</t>
  </si>
  <si>
    <t>SP(W) - 25m Sport Pistol 30+30 shots, Women</t>
  </si>
  <si>
    <t>AR60(M) - 10m Air Rifle 60 shots, Men</t>
  </si>
  <si>
    <t>Name</t>
  </si>
  <si>
    <t>Rank</t>
  </si>
  <si>
    <t>Marika</t>
  </si>
  <si>
    <t>Laura</t>
  </si>
  <si>
    <t>BIRKMANE</t>
  </si>
  <si>
    <t>Kristina</t>
  </si>
  <si>
    <t>EVARDSONE</t>
  </si>
  <si>
    <t>ROZENBERGA</t>
  </si>
  <si>
    <t>Sindija</t>
  </si>
  <si>
    <t>Raivis</t>
  </si>
  <si>
    <t>BALODIS</t>
  </si>
  <si>
    <t>Tomas</t>
  </si>
  <si>
    <t>SIMOKAITIS</t>
  </si>
  <si>
    <t>Mykolas</t>
  </si>
  <si>
    <t>Lauris</t>
  </si>
  <si>
    <t>STRAUTMANIS</t>
  </si>
  <si>
    <t>Rihards</t>
  </si>
  <si>
    <t>ZORGE</t>
  </si>
  <si>
    <t>Guntis</t>
  </si>
  <si>
    <t>INAUSKIS</t>
  </si>
  <si>
    <t>Igor</t>
  </si>
  <si>
    <t>RADAJEV</t>
  </si>
  <si>
    <t>Karina</t>
  </si>
  <si>
    <t>KRILOVA</t>
  </si>
  <si>
    <t>Mareks</t>
  </si>
  <si>
    <t>LANGENFELDS</t>
  </si>
  <si>
    <t>ESTONIA</t>
  </si>
  <si>
    <t>LATVIA</t>
  </si>
  <si>
    <t>LITHUANIA</t>
  </si>
  <si>
    <t>Events</t>
  </si>
  <si>
    <t>50m Rifle Prone 60 shots W</t>
  </si>
  <si>
    <t>50m Rifle Prone 60 shots WJ</t>
  </si>
  <si>
    <t>50m Rifle Prone 60 shots M</t>
  </si>
  <si>
    <t>50m Rifle Prone 60 shots MJ</t>
  </si>
  <si>
    <t>50m Rifle 3 positions 3x20 shots W</t>
  </si>
  <si>
    <t>50m Rifle 3 positions 3x20 shots WJ</t>
  </si>
  <si>
    <t>50m Rifle 3 positions 3x20 shots M</t>
  </si>
  <si>
    <t>50m Rifle 3 positions 3x20 shots MJ</t>
  </si>
  <si>
    <t>10m Air Rifle 60 shots W</t>
  </si>
  <si>
    <t>10m Air Rifle 60 shots WJ</t>
  </si>
  <si>
    <t>10m Air Rifle 60 shots M</t>
  </si>
  <si>
    <t>10m Air Rifle 60 shots MJ</t>
  </si>
  <si>
    <t>25m standart pistol 20+20+20 shots W</t>
  </si>
  <si>
    <t>25m standart pistol 20+20+20 shots WJ</t>
  </si>
  <si>
    <t>25m standart pistol 20+20+20 shots M</t>
  </si>
  <si>
    <t>25m standart pistol 20+20+20 shots MJ</t>
  </si>
  <si>
    <t>25m Pistol 30+30 shots W</t>
  </si>
  <si>
    <t>25m Pistol 30+30 shots WJ</t>
  </si>
  <si>
    <t>25m Pistol 30+30 shots M</t>
  </si>
  <si>
    <t>25m Pistol 30+30 shots MJ</t>
  </si>
  <si>
    <t>10m Air Pistol 60 shots W</t>
  </si>
  <si>
    <t>10m Air Pistol 60 shots WJ</t>
  </si>
  <si>
    <t>10m Air Pistol 60 shots M</t>
  </si>
  <si>
    <t>10m Air Pistol 60 shots MJ</t>
  </si>
  <si>
    <t>Total</t>
  </si>
  <si>
    <t>Place of Time's</t>
  </si>
  <si>
    <t>BALTIC CUP 2022</t>
  </si>
  <si>
    <t>Invitation to International Competition of Rifle and Pistol</t>
  </si>
  <si>
    <t>Boriss ZAVADSKIS</t>
  </si>
  <si>
    <t>Friday</t>
  </si>
  <si>
    <t>Range Officier</t>
  </si>
  <si>
    <t>Sandis ORLOVSKIS</t>
  </si>
  <si>
    <t>Saturday</t>
  </si>
  <si>
    <t>Sunday</t>
  </si>
  <si>
    <t>25 m RANGE</t>
  </si>
  <si>
    <t>50 m RANGE</t>
  </si>
  <si>
    <t xml:space="preserve">10 m RANGE </t>
  </si>
  <si>
    <t>Rifle 3 Positions M, MJ</t>
  </si>
  <si>
    <t>Rifle 3 Positions W, WJ</t>
  </si>
  <si>
    <t>Air Rifle M, MJ</t>
  </si>
  <si>
    <t>Air Rifle W, WJ</t>
  </si>
  <si>
    <t>Sport Pistol - W, WJ</t>
  </si>
  <si>
    <t>Sport Pistol -  M, MJ</t>
  </si>
  <si>
    <t>Standard Pistol - W, WJ</t>
  </si>
  <si>
    <t>Standard Pistol - M, MJ</t>
  </si>
  <si>
    <t>Rifle Prone M, MJ</t>
  </si>
  <si>
    <t>Rifle Prone W, WJ</t>
  </si>
  <si>
    <t>Air Rifle MIX</t>
  </si>
  <si>
    <t>Air Pistol MIX</t>
  </si>
  <si>
    <t>Air Pistol M, MJ</t>
  </si>
  <si>
    <t>Air Pistol W, WJ</t>
  </si>
  <si>
    <t>Final</t>
  </si>
  <si>
    <t>Nation</t>
  </si>
  <si>
    <t>SP(WJ) - 25m Sport Pistol 30+30 shots, Women Juniors</t>
  </si>
  <si>
    <t>SP(MJ) - 25m Sport Pistol 30+30 shots, Men Juniors</t>
  </si>
  <si>
    <t>SP(M) - 25m Sport Pistol 30+30 shots, Men</t>
  </si>
  <si>
    <t>081</t>
  </si>
  <si>
    <t>076</t>
  </si>
  <si>
    <t>080</t>
  </si>
  <si>
    <t>075</t>
  </si>
  <si>
    <t>077</t>
  </si>
  <si>
    <t>Bib No</t>
  </si>
  <si>
    <t>First Name</t>
  </si>
  <si>
    <t>Summa</t>
  </si>
  <si>
    <t>202</t>
  </si>
  <si>
    <t>102</t>
  </si>
  <si>
    <t>Meelis</t>
  </si>
  <si>
    <t>KIISK</t>
  </si>
  <si>
    <t>201</t>
  </si>
  <si>
    <t>101</t>
  </si>
  <si>
    <t>Lauri</t>
  </si>
  <si>
    <t>LOPP</t>
  </si>
  <si>
    <t>004</t>
  </si>
  <si>
    <t>Kārlis</t>
  </si>
  <si>
    <t>Kristers</t>
  </si>
  <si>
    <t>204</t>
  </si>
  <si>
    <t>010</t>
  </si>
  <si>
    <t>003</t>
  </si>
  <si>
    <t>001</t>
  </si>
  <si>
    <t>011</t>
  </si>
  <si>
    <t>Džiugas</t>
  </si>
  <si>
    <t>MORKŪNAS</t>
  </si>
  <si>
    <t>053</t>
  </si>
  <si>
    <t>252</t>
  </si>
  <si>
    <t>Matas</t>
  </si>
  <si>
    <t>MEDIŠAUSKAS</t>
  </si>
  <si>
    <t>251</t>
  </si>
  <si>
    <t>JANKAUSKAS</t>
  </si>
  <si>
    <t>049</t>
  </si>
  <si>
    <t>056</t>
  </si>
  <si>
    <t>Jānis</t>
  </si>
  <si>
    <t>054</t>
  </si>
  <si>
    <t>Roberts</t>
  </si>
  <si>
    <t>055</t>
  </si>
  <si>
    <t>Aleksandrs</t>
  </si>
  <si>
    <t>BARGATINS</t>
  </si>
  <si>
    <t>048</t>
  </si>
  <si>
    <t>Kristofer-Jaago</t>
  </si>
  <si>
    <t>KIVARI</t>
  </si>
  <si>
    <t>Gustas</t>
  </si>
  <si>
    <t>104</t>
  </si>
  <si>
    <t>Marianne</t>
  </si>
  <si>
    <t>TAVITS</t>
  </si>
  <si>
    <t>028</t>
  </si>
  <si>
    <t>210</t>
  </si>
  <si>
    <t>Valerija</t>
  </si>
  <si>
    <t>DUŠENKO</t>
  </si>
  <si>
    <t>019</t>
  </si>
  <si>
    <t>ČĪMA</t>
  </si>
  <si>
    <t>Helēna</t>
  </si>
  <si>
    <t>209</t>
  </si>
  <si>
    <t>014</t>
  </si>
  <si>
    <t>015</t>
  </si>
  <si>
    <t>Dana</t>
  </si>
  <si>
    <t>016</t>
  </si>
  <si>
    <t>Diāna</t>
  </si>
  <si>
    <t>Susanna</t>
  </si>
  <si>
    <t>SULE</t>
  </si>
  <si>
    <t>Marleen</t>
  </si>
  <si>
    <t>RIISAAR</t>
  </si>
  <si>
    <t>Guste</t>
  </si>
  <si>
    <t>MICKYTE</t>
  </si>
  <si>
    <t>078</t>
  </si>
  <si>
    <t>085</t>
  </si>
  <si>
    <t>Beate</t>
  </si>
  <si>
    <t>ŠMUKSTA</t>
  </si>
  <si>
    <t>086</t>
  </si>
  <si>
    <t>Keita</t>
  </si>
  <si>
    <t>URBEVICA</t>
  </si>
  <si>
    <t>087</t>
  </si>
  <si>
    <t>Anete</t>
  </si>
  <si>
    <t>TUKIŠA</t>
  </si>
  <si>
    <t>070</t>
  </si>
  <si>
    <t>Marta Annemarija</t>
  </si>
  <si>
    <t>BLADŽINAUSKA</t>
  </si>
  <si>
    <t>082</t>
  </si>
  <si>
    <t>Gabija</t>
  </si>
  <si>
    <t>MEDIŠAUSKAITE</t>
  </si>
  <si>
    <t>083</t>
  </si>
  <si>
    <t>Goda</t>
  </si>
  <si>
    <t>ATKUCEVIČIŪTE</t>
  </si>
  <si>
    <t>074</t>
  </si>
  <si>
    <t>Group</t>
  </si>
  <si>
    <t>AR60(M) - 10m Air Rifle 60 shots, Men Junior</t>
  </si>
  <si>
    <t>AR60(M) - 10m Air Rifle 60 shots, Women</t>
  </si>
  <si>
    <t>AR60(M) - 10m Air Rifle 60 shots, Women Junior</t>
  </si>
  <si>
    <t>Daniels</t>
  </si>
  <si>
    <t>Year of birth</t>
  </si>
  <si>
    <t>030</t>
  </si>
  <si>
    <t>103</t>
  </si>
  <si>
    <t>009</t>
  </si>
  <si>
    <t>205</t>
  </si>
  <si>
    <t>008</t>
  </si>
  <si>
    <t>206</t>
  </si>
  <si>
    <t>005</t>
  </si>
  <si>
    <t>052</t>
  </si>
  <si>
    <t>047</t>
  </si>
  <si>
    <t>046</t>
  </si>
  <si>
    <t>002</t>
  </si>
  <si>
    <t>Anatolijs</t>
  </si>
  <si>
    <t>GRIŠKJANS</t>
  </si>
  <si>
    <t>Emīls</t>
  </si>
  <si>
    <t>VASERMANIS</t>
  </si>
  <si>
    <t>013</t>
  </si>
  <si>
    <t>Michail</t>
  </si>
  <si>
    <t>BAGROV</t>
  </si>
  <si>
    <t>042</t>
  </si>
  <si>
    <t>KRASOVSKIS</t>
  </si>
  <si>
    <t>Dmitrijs</t>
  </si>
  <si>
    <t>IVANOVS</t>
  </si>
  <si>
    <t>VILCIŅŠ</t>
  </si>
  <si>
    <t>058</t>
  </si>
  <si>
    <t>059</t>
  </si>
  <si>
    <t>Mihails</t>
  </si>
  <si>
    <t>060</t>
  </si>
  <si>
    <t>KIVISALU</t>
  </si>
  <si>
    <t>Lepo</t>
  </si>
  <si>
    <t>JONUKS</t>
  </si>
  <si>
    <t>017</t>
  </si>
  <si>
    <t>GAILE</t>
  </si>
  <si>
    <t>021</t>
  </si>
  <si>
    <t>ALKSNIŅA</t>
  </si>
  <si>
    <t>VDOBČENKO</t>
  </si>
  <si>
    <t>025</t>
  </si>
  <si>
    <t>027</t>
  </si>
  <si>
    <t>Ilze</t>
  </si>
  <si>
    <t>LINBERGA</t>
  </si>
  <si>
    <t>Margarita</t>
  </si>
  <si>
    <t>ORLOVA</t>
  </si>
  <si>
    <t>032</t>
  </si>
  <si>
    <t>066</t>
  </si>
  <si>
    <t>067</t>
  </si>
  <si>
    <t>068</t>
  </si>
  <si>
    <t>Sanija</t>
  </si>
  <si>
    <t>DIDŽE</t>
  </si>
  <si>
    <t>Jana Agija</t>
  </si>
  <si>
    <t>Rūta Leila</t>
  </si>
  <si>
    <t>SPRIŅGE</t>
  </si>
  <si>
    <t>088</t>
  </si>
  <si>
    <t>089</t>
  </si>
  <si>
    <t>090</t>
  </si>
  <si>
    <t>091</t>
  </si>
  <si>
    <t>Marion Andra</t>
  </si>
  <si>
    <t>Year of
 birth</t>
  </si>
  <si>
    <t>Latvija  Dobele,17 - 19 June 2022</t>
  </si>
  <si>
    <t>AP60(M) - 10m Air Pistol 60 shots, Men Junior</t>
  </si>
  <si>
    <t>Marten</t>
  </si>
  <si>
    <t>Surname</t>
  </si>
  <si>
    <t>FR3x20(M) - 50m Free Rifle 3x20 shots, Men</t>
  </si>
  <si>
    <t>AP60(W) - 10m Air Pistol 60 shots, Women</t>
  </si>
  <si>
    <t>Year of
birth</t>
  </si>
  <si>
    <t>006</t>
  </si>
  <si>
    <t>043</t>
  </si>
  <si>
    <t>LASMANIS</t>
  </si>
  <si>
    <t>FR3x20(MJ) - 50m Free Rifle 3x20 shots, Men Junior</t>
  </si>
  <si>
    <t>AP60(WJ) - 10m Air Pistol 60 shots, Women Juniors</t>
  </si>
  <si>
    <t>FR3x20(WJ) - 50m Free Rifle 3x20 shots, Women Juniors</t>
  </si>
  <si>
    <t>029</t>
  </si>
  <si>
    <t>071</t>
  </si>
  <si>
    <t>084</t>
  </si>
  <si>
    <t>Series</t>
  </si>
  <si>
    <t>150 sek
series 1</t>
  </si>
  <si>
    <t>150 sek
series 2</t>
  </si>
  <si>
    <t>20 sek
series 1</t>
  </si>
  <si>
    <t>20 sek
series 2</t>
  </si>
  <si>
    <t>10 sek
series 1</t>
  </si>
  <si>
    <t>10 sek
series 2</t>
  </si>
  <si>
    <t>Sum</t>
  </si>
  <si>
    <t>Anita</t>
  </si>
  <si>
    <t>012</t>
  </si>
  <si>
    <t>Ēriks</t>
  </si>
  <si>
    <t>FILIPĒNOKS</t>
  </si>
  <si>
    <t>057</t>
  </si>
  <si>
    <t>Mārtiņš</t>
  </si>
  <si>
    <t>BERGMANIS</t>
  </si>
  <si>
    <t xml:space="preserve">Dženeta </t>
  </si>
  <si>
    <t>Marlen</t>
  </si>
  <si>
    <t>RIISAR</t>
  </si>
  <si>
    <t>Amanda</t>
  </si>
  <si>
    <t>ZANDERSONE</t>
  </si>
  <si>
    <r>
      <t>10 m AR</t>
    </r>
    <r>
      <rPr>
        <b/>
        <sz val="16"/>
        <color indexed="8"/>
        <rFont val="Calibri"/>
        <family val="2"/>
        <charset val="186"/>
        <scheme val="minor"/>
      </rPr>
      <t>-MIX (Women and Men)</t>
    </r>
  </si>
  <si>
    <t>Qualification</t>
  </si>
  <si>
    <t>Team</t>
  </si>
  <si>
    <t>Medal</t>
  </si>
  <si>
    <t>Bronze</t>
  </si>
  <si>
    <t>Gold Medal Match</t>
  </si>
  <si>
    <t>Gold</t>
  </si>
  <si>
    <t>Silver</t>
  </si>
  <si>
    <t>Komanda</t>
  </si>
  <si>
    <t>Vārds, uzvārds</t>
  </si>
  <si>
    <t>A</t>
  </si>
  <si>
    <t>P</t>
  </si>
  <si>
    <t>B</t>
  </si>
  <si>
    <t>C</t>
  </si>
  <si>
    <t>D</t>
  </si>
  <si>
    <t>E</t>
  </si>
  <si>
    <t>F</t>
  </si>
  <si>
    <t>G</t>
  </si>
  <si>
    <t>H</t>
  </si>
  <si>
    <t xml:space="preserve"> </t>
  </si>
  <si>
    <t>FR60(WJ) - 50m Free Rifle Prone 60 shots, Women Junior</t>
  </si>
  <si>
    <t>Jury Ghairman</t>
  </si>
  <si>
    <t>Chief RTS</t>
  </si>
  <si>
    <t>Lennart SAANEPUU</t>
  </si>
  <si>
    <t>Anita KRIEĶE</t>
  </si>
  <si>
    <t>Kristers KOLUŽŠ</t>
  </si>
  <si>
    <t>Press Officier</t>
  </si>
  <si>
    <t>III</t>
  </si>
  <si>
    <t>I</t>
  </si>
  <si>
    <t>II</t>
  </si>
  <si>
    <t>FR60(M) - 50m Free Rifle Prone 60 shots, Men</t>
  </si>
  <si>
    <t>FR60(MJ) - 50m Free Rifle Prone 60 shots, Men Junior</t>
  </si>
  <si>
    <t>FR60(W) - 50m Free Rifle Prone 60 shots, Women</t>
  </si>
  <si>
    <t>Year 
of birth</t>
  </si>
  <si>
    <t>Year
of birth</t>
  </si>
  <si>
    <t>StP(M) - 25m Standart  Pistol 20+20+20 shots, Men</t>
  </si>
  <si>
    <t>StP(MJ) - 25m Standart  Pistol 20+20+20 shots, Men Juniors</t>
  </si>
  <si>
    <t>StP(W) - 25m Standart  Pistol 20+20+20 shots, Women</t>
  </si>
  <si>
    <t>StP(WJ) - 25m Standart  Pistol 20+20+20 shots, Women Junior</t>
  </si>
  <si>
    <t>BALTIC CUP 2025</t>
  </si>
  <si>
    <t>Latvija, Dobele, 19 - 21 September 2025</t>
  </si>
  <si>
    <t xml:space="preserve">Meelis </t>
  </si>
  <si>
    <t>203</t>
  </si>
  <si>
    <t>HURT</t>
  </si>
  <si>
    <t>Mireli</t>
  </si>
  <si>
    <t>VĀLIAK</t>
  </si>
  <si>
    <t>Mirtel</t>
  </si>
  <si>
    <t>VIROLAINEN</t>
  </si>
  <si>
    <t>213</t>
  </si>
  <si>
    <t>Raigo</t>
  </si>
  <si>
    <t>PĀRNAPUU</t>
  </si>
  <si>
    <t>234</t>
  </si>
  <si>
    <t>Kaspar</t>
  </si>
  <si>
    <t>PETTAI</t>
  </si>
  <si>
    <t>237</t>
  </si>
  <si>
    <t>Kaur</t>
  </si>
  <si>
    <t>LAURIMAA</t>
  </si>
  <si>
    <t>239</t>
  </si>
  <si>
    <t>Eliise</t>
  </si>
  <si>
    <t>VOOGLA</t>
  </si>
  <si>
    <t>243</t>
  </si>
  <si>
    <t>VIIRON</t>
  </si>
  <si>
    <t>242</t>
  </si>
  <si>
    <t>Livi</t>
  </si>
  <si>
    <t>ERM</t>
  </si>
  <si>
    <t>244</t>
  </si>
  <si>
    <t>245</t>
  </si>
  <si>
    <t>Katrin Mirtel</t>
  </si>
  <si>
    <t>TUTT</t>
  </si>
  <si>
    <t>247</t>
  </si>
  <si>
    <t>250</t>
  </si>
  <si>
    <t>Hendrik</t>
  </si>
  <si>
    <t>DUBKOVSKI</t>
  </si>
  <si>
    <t>Kristiāns</t>
  </si>
  <si>
    <t>OZOLIŅŠ</t>
  </si>
  <si>
    <t>Norlands</t>
  </si>
  <si>
    <t>RUDZĪTIS</t>
  </si>
  <si>
    <t>031</t>
  </si>
  <si>
    <t>Renārs</t>
  </si>
  <si>
    <t>SPĀĢIS</t>
  </si>
  <si>
    <t>RĒDERIS</t>
  </si>
  <si>
    <t>ZOZUĻA</t>
  </si>
  <si>
    <t>Evija</t>
  </si>
  <si>
    <t>CINOVSKA</t>
  </si>
  <si>
    <t>Marta</t>
  </si>
  <si>
    <t>LIETAVNIECE</t>
  </si>
  <si>
    <t>037</t>
  </si>
  <si>
    <t>LATIŠS</t>
  </si>
  <si>
    <t>040</t>
  </si>
  <si>
    <t>Ralfs</t>
  </si>
  <si>
    <t>ČUHNOVS</t>
  </si>
  <si>
    <t>035</t>
  </si>
  <si>
    <t>038</t>
  </si>
  <si>
    <t>Ieva</t>
  </si>
  <si>
    <t>PEPULE</t>
  </si>
  <si>
    <t>039</t>
  </si>
  <si>
    <t>Darja</t>
  </si>
  <si>
    <t>KUCENKO</t>
  </si>
  <si>
    <t>050</t>
  </si>
  <si>
    <t>ŠVALBE</t>
  </si>
  <si>
    <t>Aļģis</t>
  </si>
  <si>
    <t>BERESTNEVS</t>
  </si>
  <si>
    <t>Kristaps</t>
  </si>
  <si>
    <t>KUŠNIRS</t>
  </si>
  <si>
    <t>RADIVINSKA</t>
  </si>
  <si>
    <t>PUTNE</t>
  </si>
  <si>
    <t>Edvards</t>
  </si>
  <si>
    <t>ERCMANIS</t>
  </si>
  <si>
    <t>CIEMATNIEKS</t>
  </si>
  <si>
    <t>Krišjānis</t>
  </si>
  <si>
    <t>HELMANIS</t>
  </si>
  <si>
    <t>092</t>
  </si>
  <si>
    <t>Linards</t>
  </si>
  <si>
    <t>DVARIŠĶIS</t>
  </si>
  <si>
    <t>093</t>
  </si>
  <si>
    <t>Miķelis</t>
  </si>
  <si>
    <t>Ance</t>
  </si>
  <si>
    <t>Beāte Lote</t>
  </si>
  <si>
    <t>KAZMINA</t>
  </si>
  <si>
    <t>Eva</t>
  </si>
  <si>
    <t>Kristīne</t>
  </si>
  <si>
    <t>094</t>
  </si>
  <si>
    <t>TARVIDA</t>
  </si>
  <si>
    <t>301</t>
  </si>
  <si>
    <t>Grantas</t>
  </si>
  <si>
    <t>MINKEVIČIUS</t>
  </si>
  <si>
    <t>304</t>
  </si>
  <si>
    <t>Rusne</t>
  </si>
  <si>
    <t>BAGAMOLOVAITE</t>
  </si>
  <si>
    <t>306</t>
  </si>
  <si>
    <t>Majus</t>
  </si>
  <si>
    <t>PETRAUSKAS</t>
  </si>
  <si>
    <t>307</t>
  </si>
  <si>
    <t>Linas</t>
  </si>
  <si>
    <t>308</t>
  </si>
  <si>
    <t>309</t>
  </si>
  <si>
    <t>Dominyka</t>
  </si>
  <si>
    <t>KAZOKAITE</t>
  </si>
  <si>
    <t>310</t>
  </si>
  <si>
    <t>PETAUSKATE</t>
  </si>
  <si>
    <t>313</t>
  </si>
  <si>
    <t>311</t>
  </si>
  <si>
    <t>312</t>
  </si>
  <si>
    <t>327</t>
  </si>
  <si>
    <t>DIRŽYS</t>
  </si>
  <si>
    <t>328</t>
  </si>
  <si>
    <t>Gytis</t>
  </si>
  <si>
    <t>VAINILAVIČUS</t>
  </si>
  <si>
    <t>330</t>
  </si>
  <si>
    <t>Orestinas</t>
  </si>
  <si>
    <t>331</t>
  </si>
  <si>
    <t>Tauras</t>
  </si>
  <si>
    <t>334</t>
  </si>
  <si>
    <t>Evelina</t>
  </si>
  <si>
    <t>JONUŠAITYTE</t>
  </si>
  <si>
    <t>335</t>
  </si>
  <si>
    <t>Vilte</t>
  </si>
  <si>
    <t>VAITOŠKAITE</t>
  </si>
  <si>
    <t>337</t>
  </si>
  <si>
    <t>Arvydas</t>
  </si>
  <si>
    <t>341</t>
  </si>
  <si>
    <t>Kajus</t>
  </si>
  <si>
    <t>LUKOŠIUS</t>
  </si>
  <si>
    <t>338</t>
  </si>
  <si>
    <t>Deimile</t>
  </si>
  <si>
    <t>JUODRYTE</t>
  </si>
  <si>
    <t>339</t>
  </si>
  <si>
    <t>LIAGODAITE</t>
  </si>
  <si>
    <t>343</t>
  </si>
  <si>
    <t>Adomas</t>
  </si>
  <si>
    <t>ARMANAVIČIUS</t>
  </si>
  <si>
    <t>342</t>
  </si>
  <si>
    <t>Karolina</t>
  </si>
  <si>
    <t>MIKNA</t>
  </si>
  <si>
    <t>346</t>
  </si>
  <si>
    <t>351</t>
  </si>
  <si>
    <t>Tautvydas</t>
  </si>
  <si>
    <t>MAŽUTIS</t>
  </si>
  <si>
    <t>353</t>
  </si>
  <si>
    <t>Domantas</t>
  </si>
  <si>
    <t>PUZELEVIČIUS</t>
  </si>
  <si>
    <t>354</t>
  </si>
  <si>
    <t>Matrtynas</t>
  </si>
  <si>
    <t>JOUNYS</t>
  </si>
  <si>
    <t>349</t>
  </si>
  <si>
    <t>SELELIONYTE</t>
  </si>
  <si>
    <t>344</t>
  </si>
  <si>
    <t>345</t>
  </si>
  <si>
    <t>350</t>
  </si>
  <si>
    <t>Kotrina</t>
  </si>
  <si>
    <t>GEČIAUSKAITE</t>
  </si>
  <si>
    <t>365</t>
  </si>
  <si>
    <t>Rimvydas</t>
  </si>
  <si>
    <t>SPEČIUS</t>
  </si>
  <si>
    <t>364</t>
  </si>
  <si>
    <t>Laurynas</t>
  </si>
  <si>
    <t>MAČIONIS</t>
  </si>
  <si>
    <t>362</t>
  </si>
  <si>
    <t>Aleksandra</t>
  </si>
  <si>
    <t>SEMIONOVAITE</t>
  </si>
  <si>
    <t>363</t>
  </si>
  <si>
    <t>Anastasiia</t>
  </si>
  <si>
    <t>VASYLEVSKA</t>
  </si>
  <si>
    <t>366</t>
  </si>
  <si>
    <t>Vilija</t>
  </si>
  <si>
    <t>ŠIRINSKAITE</t>
  </si>
  <si>
    <t>200</t>
  </si>
  <si>
    <t>221</t>
  </si>
  <si>
    <t>TAMMELEHT</t>
  </si>
  <si>
    <t>356</t>
  </si>
  <si>
    <t>Atene</t>
  </si>
  <si>
    <t>VASILIAUSKAITE</t>
  </si>
  <si>
    <t>222</t>
  </si>
  <si>
    <t>Johanna</t>
  </si>
  <si>
    <t>RAMMU</t>
  </si>
  <si>
    <t>216</t>
  </si>
  <si>
    <t>Leana</t>
  </si>
  <si>
    <t>ARRO</t>
  </si>
  <si>
    <t>225</t>
  </si>
  <si>
    <t>Ly Anna</t>
  </si>
  <si>
    <t>LUIGAND</t>
  </si>
  <si>
    <t>231</t>
  </si>
  <si>
    <t>Annika</t>
  </si>
  <si>
    <t>OTSUS</t>
  </si>
  <si>
    <t>218</t>
  </si>
  <si>
    <t>Akneliina</t>
  </si>
  <si>
    <t>LUUR</t>
  </si>
  <si>
    <t>226</t>
  </si>
  <si>
    <t>Hele-Liis</t>
  </si>
  <si>
    <t>ELGAS</t>
  </si>
  <si>
    <t>240</t>
  </si>
  <si>
    <t>Alina</t>
  </si>
  <si>
    <t>KOVALJOVA</t>
  </si>
  <si>
    <t>Lisell</t>
  </si>
  <si>
    <t>096</t>
  </si>
  <si>
    <t>Iluta</t>
  </si>
  <si>
    <t>VILCANE</t>
  </si>
  <si>
    <t>098</t>
  </si>
  <si>
    <t>359</t>
  </si>
  <si>
    <t>Katerina</t>
  </si>
  <si>
    <t>BERESTOVA</t>
  </si>
  <si>
    <t>116</t>
  </si>
  <si>
    <t>Nikola</t>
  </si>
  <si>
    <t>VERENSKA</t>
  </si>
  <si>
    <t>115</t>
  </si>
  <si>
    <t>357</t>
  </si>
  <si>
    <t>ŠČIUKA</t>
  </si>
  <si>
    <t>Alise</t>
  </si>
  <si>
    <t>Dvarišķe</t>
  </si>
  <si>
    <t>117</t>
  </si>
  <si>
    <t>Megija</t>
  </si>
  <si>
    <t>BĀRDIŅA</t>
  </si>
  <si>
    <t>VĀINĀNEN</t>
  </si>
  <si>
    <t>121</t>
  </si>
  <si>
    <t>Samanta Guna</t>
  </si>
  <si>
    <t>MARTINOVA</t>
  </si>
  <si>
    <t>Ketlin</t>
  </si>
  <si>
    <t>SANGLA</t>
  </si>
  <si>
    <t>303</t>
  </si>
  <si>
    <t>SAMUKAS</t>
  </si>
  <si>
    <t xml:space="preserve">Artūrs </t>
  </si>
  <si>
    <t>MĀRTINSONS</t>
  </si>
  <si>
    <t>111</t>
  </si>
  <si>
    <t>355</t>
  </si>
  <si>
    <t>Vejas</t>
  </si>
  <si>
    <t>ČIŽIŪNAS</t>
  </si>
  <si>
    <t>361</t>
  </si>
  <si>
    <t>Olgierd</t>
  </si>
  <si>
    <t>KRASINSKI</t>
  </si>
  <si>
    <t>097</t>
  </si>
  <si>
    <t>100</t>
  </si>
  <si>
    <t>241</t>
  </si>
  <si>
    <t>Margus</t>
  </si>
  <si>
    <t>UHEK</t>
  </si>
  <si>
    <t>233</t>
  </si>
  <si>
    <t>232</t>
  </si>
  <si>
    <t>Ann Marii</t>
  </si>
  <si>
    <t>SAAR</t>
  </si>
  <si>
    <t>Ģirts</t>
  </si>
  <si>
    <t>DAMBIS</t>
  </si>
  <si>
    <t>358</t>
  </si>
  <si>
    <t>340</t>
  </si>
  <si>
    <t>Raimeda</t>
  </si>
  <si>
    <t>BUČINSKYTE</t>
  </si>
  <si>
    <t>113</t>
  </si>
  <si>
    <t>Ernests</t>
  </si>
  <si>
    <t>ERBS</t>
  </si>
  <si>
    <t>110</t>
  </si>
  <si>
    <t>108</t>
  </si>
  <si>
    <t>KRIEĶE</t>
  </si>
  <si>
    <t>236</t>
  </si>
  <si>
    <t>Ott</t>
  </si>
  <si>
    <t>OTTISAAR</t>
  </si>
  <si>
    <t>246</t>
  </si>
  <si>
    <t>Ragnar</t>
  </si>
  <si>
    <t>JUURIK</t>
  </si>
  <si>
    <t>095</t>
  </si>
  <si>
    <t>099</t>
  </si>
  <si>
    <t>329</t>
  </si>
  <si>
    <t>ŽEGLAITIS</t>
  </si>
  <si>
    <t>332</t>
  </si>
  <si>
    <t>Aidas</t>
  </si>
  <si>
    <t>ALEILŪNAS</t>
  </si>
  <si>
    <t>333</t>
  </si>
  <si>
    <t>360</t>
  </si>
  <si>
    <t>Mindaugas</t>
  </si>
  <si>
    <t>BARANAUSKAS</t>
  </si>
  <si>
    <t>118</t>
  </si>
  <si>
    <t>212</t>
  </si>
  <si>
    <t>Ariko</t>
  </si>
  <si>
    <t>ASTRA</t>
  </si>
  <si>
    <t>217</t>
  </si>
  <si>
    <t>Jaspers</t>
  </si>
  <si>
    <t>REA</t>
  </si>
  <si>
    <t>220</t>
  </si>
  <si>
    <t>Antero</t>
  </si>
  <si>
    <t>KANARIK</t>
  </si>
  <si>
    <t>112</t>
  </si>
  <si>
    <t>BLEIDELIS</t>
  </si>
  <si>
    <t>314</t>
  </si>
  <si>
    <t>Ali</t>
  </si>
  <si>
    <t>ŠAFIROVS</t>
  </si>
  <si>
    <t>315</t>
  </si>
  <si>
    <t>302</t>
  </si>
  <si>
    <t>Arnas</t>
  </si>
  <si>
    <t>PLYTNIKAS</t>
  </si>
  <si>
    <t>248</t>
  </si>
  <si>
    <t>219</t>
  </si>
  <si>
    <t>Arti</t>
  </si>
  <si>
    <t>AASAV</t>
  </si>
  <si>
    <t>223</t>
  </si>
  <si>
    <t>Kaius</t>
  </si>
  <si>
    <t>LŌPS</t>
  </si>
  <si>
    <t>235</t>
  </si>
  <si>
    <t>Mattis</t>
  </si>
  <si>
    <t>MARTJAK</t>
  </si>
  <si>
    <t>RADZIŅŠ</t>
  </si>
  <si>
    <t>123</t>
  </si>
  <si>
    <t>Gustavs</t>
  </si>
  <si>
    <t>BĒRZIŅS</t>
  </si>
  <si>
    <t>224</t>
  </si>
  <si>
    <t>Kert Chrisopher</t>
  </si>
  <si>
    <t>UUSOJA</t>
  </si>
  <si>
    <t>227</t>
  </si>
  <si>
    <t>Christopher</t>
  </si>
  <si>
    <t>KUUSIK</t>
  </si>
  <si>
    <t>228</t>
  </si>
  <si>
    <t>Gregory</t>
  </si>
  <si>
    <t>POOLAMĀE</t>
  </si>
  <si>
    <t>229</t>
  </si>
  <si>
    <t>Kevin Kenert</t>
  </si>
  <si>
    <t>SITS</t>
  </si>
  <si>
    <t>230</t>
  </si>
  <si>
    <t>KULBOK</t>
  </si>
  <si>
    <t>214</t>
  </si>
  <si>
    <t>Elari</t>
  </si>
  <si>
    <t>TAHVINOV</t>
  </si>
  <si>
    <t>Līva</t>
  </si>
  <si>
    <t>Krūmiņa</t>
  </si>
  <si>
    <t>Grigorijs</t>
  </si>
  <si>
    <t>PRIDAČA</t>
  </si>
  <si>
    <t>105</t>
  </si>
  <si>
    <t>Martins Kristofer</t>
  </si>
  <si>
    <t>Semen</t>
  </si>
  <si>
    <t>BONDAREV</t>
  </si>
  <si>
    <t>VILČINSKIS</t>
  </si>
  <si>
    <t>Leonīds</t>
  </si>
  <si>
    <t>BRŪNIŅS</t>
  </si>
  <si>
    <t>073</t>
  </si>
  <si>
    <t>Ilja</t>
  </si>
  <si>
    <t>JAKOBSONS</t>
  </si>
  <si>
    <t>Ivo</t>
  </si>
  <si>
    <t>GESTE</t>
  </si>
  <si>
    <t>072</t>
  </si>
  <si>
    <t>Antonina</t>
  </si>
  <si>
    <t>BOBROVA</t>
  </si>
  <si>
    <t>Arina</t>
  </si>
  <si>
    <t>IZINKEVIČA</t>
  </si>
  <si>
    <t>065</t>
  </si>
  <si>
    <t>Renāte</t>
  </si>
  <si>
    <t>SEĻINA</t>
  </si>
  <si>
    <t>321</t>
  </si>
  <si>
    <t>Martynas</t>
  </si>
  <si>
    <t>KUČAITIS</t>
  </si>
  <si>
    <t>319</t>
  </si>
  <si>
    <t>Kamile</t>
  </si>
  <si>
    <t>PALECKAITE</t>
  </si>
  <si>
    <t>249</t>
  </si>
  <si>
    <t>VASSEL</t>
  </si>
  <si>
    <t>Ņikita</t>
  </si>
  <si>
    <t>LAMANOVIČS</t>
  </si>
  <si>
    <t>Dāniels</t>
  </si>
  <si>
    <t>PAŠIŅINS</t>
  </si>
  <si>
    <t>033</t>
  </si>
  <si>
    <t>Uldis</t>
  </si>
  <si>
    <t>ĪLE</t>
  </si>
  <si>
    <t>Genadijs</t>
  </si>
  <si>
    <t>SIČEVS</t>
  </si>
  <si>
    <t>064</t>
  </si>
  <si>
    <t>Ilija</t>
  </si>
  <si>
    <t>GAVRILOVS</t>
  </si>
  <si>
    <t>Daniils</t>
  </si>
  <si>
    <t>JEFIMOVS</t>
  </si>
  <si>
    <t>107</t>
  </si>
  <si>
    <t>Valters</t>
  </si>
  <si>
    <t>Sofija</t>
  </si>
  <si>
    <t>GRICKEVIČA</t>
  </si>
  <si>
    <t>069</t>
  </si>
  <si>
    <t>Uļjana</t>
  </si>
  <si>
    <t>DUPUŽA</t>
  </si>
  <si>
    <t>Emija</t>
  </si>
  <si>
    <t>Upmale</t>
  </si>
  <si>
    <t>Marija</t>
  </si>
  <si>
    <t>IVANOVSKA</t>
  </si>
  <si>
    <t>305</t>
  </si>
  <si>
    <t>Andrius</t>
  </si>
  <si>
    <t>IVANAUSKAS</t>
  </si>
  <si>
    <t>325</t>
  </si>
  <si>
    <t>Ugnius</t>
  </si>
  <si>
    <t>DZIKUNSKAS</t>
  </si>
  <si>
    <t>322</t>
  </si>
  <si>
    <t>CIRKEVIČIUS</t>
  </si>
  <si>
    <t>317</t>
  </si>
  <si>
    <t>Aukse</t>
  </si>
  <si>
    <t>JABLONSKAITE</t>
  </si>
  <si>
    <t>326</t>
  </si>
  <si>
    <t>Uršule</t>
  </si>
  <si>
    <t>GLAVECKAITE</t>
  </si>
  <si>
    <t>061</t>
  </si>
  <si>
    <t>Maksims</t>
  </si>
  <si>
    <t>VOROŅECKIS</t>
  </si>
  <si>
    <t>KAZANOVS</t>
  </si>
  <si>
    <t>Elvis</t>
  </si>
  <si>
    <t>PAVLOVSKIS</t>
  </si>
  <si>
    <t>Vitolds</t>
  </si>
  <si>
    <t>007</t>
  </si>
  <si>
    <t>ZORINA</t>
  </si>
  <si>
    <t>Anete Keita</t>
  </si>
  <si>
    <t>BIĶERNIECE</t>
  </si>
  <si>
    <t>106</t>
  </si>
  <si>
    <t>Paula Odrija</t>
  </si>
  <si>
    <t>ŠTEKERHOFA</t>
  </si>
  <si>
    <t>318</t>
  </si>
  <si>
    <t>Dovydas</t>
  </si>
  <si>
    <t>PARŠELIŪNAS</t>
  </si>
  <si>
    <t>320</t>
  </si>
  <si>
    <t>Kasparas</t>
  </si>
  <si>
    <t>RADZEVIČIUS</t>
  </si>
  <si>
    <t>323</t>
  </si>
  <si>
    <t>ČESNULEVIČIUS</t>
  </si>
  <si>
    <t>215</t>
  </si>
  <si>
    <t>Birgita</t>
  </si>
  <si>
    <t>VARE</t>
  </si>
  <si>
    <t>063</t>
  </si>
  <si>
    <t>Reinis</t>
  </si>
  <si>
    <t>LAKSIS</t>
  </si>
  <si>
    <t>Aleksejs</t>
  </si>
  <si>
    <t>GORŠELATOVS</t>
  </si>
  <si>
    <t>Germans</t>
  </si>
  <si>
    <t>ŠKUTĀNS</t>
  </si>
  <si>
    <t>018</t>
  </si>
  <si>
    <t>Vladislavs</t>
  </si>
  <si>
    <t>LAVRENS</t>
  </si>
  <si>
    <t>062</t>
  </si>
  <si>
    <t>Margita</t>
  </si>
  <si>
    <t>KANOPKA</t>
  </si>
  <si>
    <t>NAVICKAITE</t>
  </si>
  <si>
    <t>Izuļena</t>
  </si>
  <si>
    <t>ZLATASLAVA</t>
  </si>
  <si>
    <t>Amanda-Paula</t>
  </si>
  <si>
    <t>RUKMANE</t>
  </si>
  <si>
    <t>079</t>
  </si>
  <si>
    <t>Zane</t>
  </si>
  <si>
    <t>RASUMA</t>
  </si>
  <si>
    <t>324</t>
  </si>
  <si>
    <t>Simonas</t>
  </si>
  <si>
    <t>PAPIEVIS</t>
  </si>
  <si>
    <t>Damiāns</t>
  </si>
  <si>
    <t>HMEĻŅICKIS</t>
  </si>
  <si>
    <t>VISOCKIS</t>
  </si>
  <si>
    <t>Katrina</t>
  </si>
  <si>
    <t>DALIŠEVSKA</t>
  </si>
  <si>
    <t>Alisa</t>
  </si>
  <si>
    <t>BOGDANOVA</t>
  </si>
  <si>
    <t xml:space="preserve">Vera </t>
  </si>
  <si>
    <t>KORŠENKOVA</t>
  </si>
  <si>
    <t>Katrīna Paula</t>
  </si>
  <si>
    <t>DĪRINGA</t>
  </si>
  <si>
    <t>316</t>
  </si>
  <si>
    <t>Asta</t>
  </si>
  <si>
    <t>MARCINKEVIČIŪTE</t>
  </si>
  <si>
    <t>367</t>
  </si>
  <si>
    <t>Amelija</t>
  </si>
  <si>
    <t>MILIAJEVAITE</t>
  </si>
  <si>
    <t>124</t>
  </si>
  <si>
    <t>Kristiāna</t>
  </si>
  <si>
    <t>AGULE</t>
  </si>
  <si>
    <t>119</t>
  </si>
  <si>
    <t>109</t>
  </si>
  <si>
    <t>PISAREVS</t>
  </si>
  <si>
    <t>114</t>
  </si>
  <si>
    <t>Kitija</t>
  </si>
  <si>
    <t>FOLKMANE</t>
  </si>
  <si>
    <t>Liseli</t>
  </si>
  <si>
    <t>125</t>
  </si>
  <si>
    <t>LAT I</t>
  </si>
  <si>
    <t>LAT II</t>
  </si>
  <si>
    <t>LTU I</t>
  </si>
  <si>
    <t>LTU II</t>
  </si>
  <si>
    <t>EST I</t>
  </si>
  <si>
    <t>EST II</t>
  </si>
  <si>
    <t>Limards</t>
  </si>
  <si>
    <t>KŪSK</t>
  </si>
  <si>
    <t>LAT III</t>
  </si>
  <si>
    <t>LTU III</t>
  </si>
  <si>
    <t>EST III</t>
  </si>
  <si>
    <t>ŠEDYS</t>
  </si>
  <si>
    <t>Viktoras</t>
  </si>
  <si>
    <t>KLIMOVAS</t>
  </si>
  <si>
    <t>LAT IV</t>
  </si>
  <si>
    <t>LTU IV</t>
  </si>
  <si>
    <t>EST IV</t>
  </si>
  <si>
    <t>Kristofer Jaago</t>
  </si>
  <si>
    <t xml:space="preserve">Aleksandrs </t>
  </si>
  <si>
    <t>370</t>
  </si>
  <si>
    <t>Bronze Medal Match</t>
  </si>
  <si>
    <r>
      <t>10 m ARP</t>
    </r>
    <r>
      <rPr>
        <b/>
        <sz val="16"/>
        <color indexed="8"/>
        <rFont val="Calibri"/>
        <family val="2"/>
        <charset val="186"/>
        <scheme val="minor"/>
      </rPr>
      <t>-MIX (Women and Men)</t>
    </r>
  </si>
  <si>
    <r>
      <rPr>
        <sz val="14"/>
        <rFont val="Arial"/>
        <family val="2"/>
        <charset val="204"/>
      </rPr>
      <t>Vingrinājums</t>
    </r>
    <r>
      <rPr>
        <sz val="11"/>
        <color theme="1"/>
        <rFont val="Calibri"/>
        <family val="2"/>
        <scheme val="minor"/>
      </rPr>
      <t xml:space="preserve"> </t>
    </r>
    <r>
      <rPr>
        <b/>
        <sz val="22"/>
        <rFont val="Arial"/>
        <family val="2"/>
        <charset val="204"/>
      </rPr>
      <t>MP-30+30 (Sport pistol)</t>
    </r>
  </si>
  <si>
    <t>8.</t>
  </si>
  <si>
    <t>7.</t>
  </si>
  <si>
    <t>6.</t>
  </si>
  <si>
    <t>5.</t>
  </si>
  <si>
    <t>4.</t>
  </si>
  <si>
    <t>3.</t>
  </si>
  <si>
    <t>1.-2.</t>
  </si>
  <si>
    <t>Starta
vieta</t>
  </si>
  <si>
    <t>1.sērija</t>
  </si>
  <si>
    <t>2.sērija</t>
  </si>
  <si>
    <t>3.sērija</t>
  </si>
  <si>
    <t>4.sērija</t>
  </si>
  <si>
    <t>5.sērija</t>
  </si>
  <si>
    <t>6.sērija</t>
  </si>
  <si>
    <t>7.sērija</t>
  </si>
  <si>
    <t>8.sēria</t>
  </si>
  <si>
    <t>9.sērija</t>
  </si>
  <si>
    <t>10.sērija</t>
  </si>
  <si>
    <t>Aiz
lidera</t>
  </si>
  <si>
    <t>Papildus sērijas</t>
  </si>
  <si>
    <t>Trāpījumi</t>
  </si>
  <si>
    <t>Final for the best 8 Women's and Women's Junior</t>
  </si>
  <si>
    <t>208</t>
  </si>
  <si>
    <t>Andres</t>
  </si>
  <si>
    <t>RIDALISTE</t>
  </si>
  <si>
    <t>211</t>
  </si>
  <si>
    <t xml:space="preserve">Katrin </t>
  </si>
  <si>
    <t>SMIRNOVA</t>
  </si>
  <si>
    <t>022</t>
  </si>
  <si>
    <t>024</t>
  </si>
  <si>
    <t>Kate</t>
  </si>
  <si>
    <t>348</t>
  </si>
  <si>
    <t>Rytis</t>
  </si>
  <si>
    <t>KONTRIMAS</t>
  </si>
  <si>
    <t>347</t>
  </si>
  <si>
    <t>Rokas</t>
  </si>
  <si>
    <t>VASILIAUSKAS</t>
  </si>
  <si>
    <t>207</t>
  </si>
  <si>
    <t>Kātrin</t>
  </si>
  <si>
    <t>KELDT</t>
  </si>
  <si>
    <t>238</t>
  </si>
  <si>
    <t>SAMMAL</t>
  </si>
  <si>
    <t>020</t>
  </si>
  <si>
    <t>Anika</t>
  </si>
  <si>
    <t>023</t>
  </si>
  <si>
    <t>044</t>
  </si>
  <si>
    <t>041</t>
  </si>
  <si>
    <t>051</t>
  </si>
  <si>
    <t>DEDELIS</t>
  </si>
  <si>
    <t>036</t>
  </si>
  <si>
    <t>045</t>
  </si>
  <si>
    <t>Santa</t>
  </si>
  <si>
    <t>KRŪMIŅA</t>
  </si>
  <si>
    <t>034</t>
  </si>
  <si>
    <t xml:space="preserve">  </t>
  </si>
  <si>
    <t>Kovaljova</t>
  </si>
  <si>
    <t>Vāliak</t>
  </si>
  <si>
    <t>Kiisk</t>
  </si>
  <si>
    <t>Spriņģe</t>
  </si>
  <si>
    <t>Alksniņa</t>
  </si>
  <si>
    <t>Linberga</t>
  </si>
  <si>
    <t>Krieķe</t>
  </si>
  <si>
    <t>Hit = "10.3" and over</t>
  </si>
  <si>
    <t xml:space="preserve">Lauris </t>
  </si>
  <si>
    <t>DVARIŠĶE</t>
  </si>
  <si>
    <t>Marian Andra</t>
  </si>
  <si>
    <t>VĀINANEN</t>
  </si>
  <si>
    <t>VASILIASKAITE</t>
  </si>
  <si>
    <t>ALELIŪNAS</t>
  </si>
  <si>
    <t>UPMALE</t>
  </si>
  <si>
    <t>BRŪNIŅŠ</t>
  </si>
  <si>
    <t>NAGLE</t>
  </si>
  <si>
    <t>DNF</t>
  </si>
  <si>
    <t>DNS</t>
  </si>
  <si>
    <t>Final  Rifle 50m 3 position</t>
  </si>
  <si>
    <t>(Athlet's with the 8 best results of MEN's and MEN'S Junior)</t>
  </si>
  <si>
    <t>[50]</t>
  </si>
  <si>
    <t>DOPUŽA</t>
  </si>
  <si>
    <t>Adolfas</t>
  </si>
  <si>
    <t>ŠLIOGERIS</t>
  </si>
  <si>
    <t>36 best</t>
  </si>
  <si>
    <t>BLANKA</t>
  </si>
  <si>
    <t xml:space="preserve">[ 3 ] </t>
  </si>
  <si>
    <t xml:space="preserve">[ 4 ] </t>
  </si>
  <si>
    <t>(Athlet's with the 8 best results of WOMEN's and WOMEN'S Junior)</t>
  </si>
  <si>
    <t>Baltic Cup 2025</t>
  </si>
  <si>
    <t>Māris Zauls</t>
  </si>
  <si>
    <t>19 - 21 September 2025 Dobele, Latvia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</si>
</sst>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4"/>
      <name val="Arial"/>
      <family val="2"/>
      <charset val="204"/>
    </font>
    <font>
      <sz val="10"/>
      <name val="Arial"/>
      <family val="2"/>
      <charset val="186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4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4"/>
      <color indexed="8"/>
      <name val="Calibri"/>
      <family val="2"/>
      <charset val="186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22"/>
      <name val="Arial"/>
      <family val="2"/>
      <charset val="186"/>
    </font>
    <font>
      <sz val="20"/>
      <color theme="1"/>
      <name val="Calibri"/>
      <family val="2"/>
      <scheme val="minor"/>
    </font>
    <font>
      <b/>
      <sz val="24"/>
      <name val="Arial"/>
      <family val="2"/>
      <charset val="186"/>
    </font>
    <font>
      <b/>
      <sz val="24"/>
      <color theme="1"/>
      <name val="Calibri"/>
      <family val="2"/>
      <scheme val="minor"/>
    </font>
    <font>
      <b/>
      <sz val="20"/>
      <name val="Arial"/>
      <family val="2"/>
      <charset val="186"/>
    </font>
    <font>
      <b/>
      <sz val="18"/>
      <color theme="1"/>
      <name val="Arial"/>
      <family val="2"/>
      <charset val="204"/>
    </font>
    <font>
      <b/>
      <sz val="14"/>
      <color indexed="8"/>
      <name val="Calibri"/>
      <family val="2"/>
      <charset val="186"/>
    </font>
    <font>
      <sz val="10"/>
      <color indexed="8"/>
      <name val="Calibri"/>
      <family val="2"/>
      <charset val="186"/>
    </font>
    <font>
      <b/>
      <sz val="12"/>
      <color indexed="8"/>
      <name val="Calibri"/>
      <family val="2"/>
      <charset val="186"/>
    </font>
    <font>
      <b/>
      <sz val="10"/>
      <color indexed="8"/>
      <name val="Calibri"/>
      <family val="2"/>
      <charset val="186"/>
    </font>
    <font>
      <b/>
      <sz val="11"/>
      <color indexed="8"/>
      <name val="Calibri"/>
      <family val="2"/>
      <charset val="186"/>
    </font>
    <font>
      <sz val="14"/>
      <color theme="1"/>
      <name val="Calibri"/>
      <family val="2"/>
      <charset val="186"/>
      <scheme val="minor"/>
    </font>
    <font>
      <b/>
      <sz val="18"/>
      <color indexed="8"/>
      <name val="Calibri"/>
      <family val="2"/>
      <charset val="186"/>
    </font>
    <font>
      <sz val="18"/>
      <color theme="1"/>
      <name val="Calibri"/>
      <family val="2"/>
      <charset val="186"/>
      <scheme val="minor"/>
    </font>
    <font>
      <b/>
      <sz val="12"/>
      <name val="Arial"/>
      <family val="2"/>
      <charset val="204"/>
    </font>
    <font>
      <b/>
      <sz val="11"/>
      <name val="Calibri"/>
      <family val="2"/>
      <charset val="186"/>
    </font>
    <font>
      <b/>
      <sz val="12"/>
      <color theme="1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sz val="12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4"/>
      <name val="Calibri"/>
      <family val="2"/>
      <charset val="186"/>
    </font>
    <font>
      <b/>
      <sz val="12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b/>
      <sz val="16"/>
      <color indexed="8"/>
      <name val="Calibri"/>
      <family val="2"/>
      <charset val="186"/>
      <scheme val="minor"/>
    </font>
    <font>
      <sz val="14"/>
      <color indexed="8"/>
      <name val="Calibri"/>
      <family val="2"/>
      <charset val="186"/>
      <scheme val="minor"/>
    </font>
    <font>
      <b/>
      <sz val="12"/>
      <color indexed="8"/>
      <name val="Calibri"/>
      <family val="2"/>
      <charset val="186"/>
      <scheme val="minor"/>
    </font>
    <font>
      <sz val="14"/>
      <color indexed="8"/>
      <name val="Times New Roman"/>
      <family val="1"/>
      <charset val="186"/>
    </font>
    <font>
      <b/>
      <sz val="16"/>
      <name val="Arial"/>
      <family val="2"/>
      <charset val="204"/>
    </font>
    <font>
      <b/>
      <sz val="14"/>
      <color theme="1"/>
      <name val="Calibri"/>
      <family val="2"/>
      <scheme val="minor"/>
    </font>
    <font>
      <sz val="12"/>
      <color indexed="8"/>
      <name val="Calibri"/>
      <family val="2"/>
      <charset val="186"/>
    </font>
    <font>
      <b/>
      <sz val="18"/>
      <color theme="1"/>
      <name val="Calibri"/>
      <family val="2"/>
      <charset val="186"/>
      <scheme val="minor"/>
    </font>
    <font>
      <b/>
      <sz val="20"/>
      <color theme="1"/>
      <name val="Calibri"/>
      <family val="2"/>
      <charset val="186"/>
      <scheme val="minor"/>
    </font>
    <font>
      <b/>
      <sz val="12"/>
      <color indexed="8"/>
      <name val="Calibri"/>
      <family val="2"/>
      <charset val="204"/>
    </font>
    <font>
      <b/>
      <sz val="12"/>
      <name val="Calibri"/>
      <family val="2"/>
      <charset val="204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22"/>
      <name val="Arial"/>
      <family val="2"/>
      <charset val="204"/>
    </font>
    <font>
      <sz val="14"/>
      <name val="Arial"/>
      <family val="2"/>
      <charset val="186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charset val="186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4"/>
      <color indexed="8"/>
      <name val="Calibri"/>
      <family val="2"/>
    </font>
    <font>
      <b/>
      <i/>
      <sz val="12"/>
      <color theme="1"/>
      <name val="Times New Roman"/>
      <family val="1"/>
      <charset val="186"/>
    </font>
    <font>
      <b/>
      <sz val="16"/>
      <color indexed="8"/>
      <name val="Calibri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rgb="FFD6E3BC"/>
      </patternFill>
    </fill>
    <fill>
      <patternFill patternType="solid">
        <fgColor rgb="FFFFCC99"/>
        <bgColor rgb="FFFBD4B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1" fillId="0" borderId="0"/>
    <xf numFmtId="9" fontId="49" fillId="0" borderId="0" applyFont="0" applyFill="0" applyBorder="0" applyAlignment="0" applyProtection="0"/>
  </cellStyleXfs>
  <cellXfs count="394">
    <xf numFmtId="0" fontId="0" fillId="0" borderId="0" xfId="0"/>
    <xf numFmtId="0" fontId="0" fillId="0" borderId="0" xfId="0" applyFont="1"/>
    <xf numFmtId="0" fontId="0" fillId="0" borderId="0" xfId="0" applyNumberFormat="1" applyFont="1" applyBorder="1" applyAlignment="1">
      <alignment horizontal="center"/>
    </xf>
    <xf numFmtId="0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11" fillId="0" borderId="0" xfId="0" applyNumberFormat="1" applyFont="1" applyBorder="1" applyAlignment="1">
      <alignment horizontal="left"/>
    </xf>
    <xf numFmtId="0" fontId="0" fillId="0" borderId="0" xfId="0" applyNumberFormat="1" applyFont="1" applyBorder="1" applyAlignment="1">
      <alignment horizontal="left"/>
    </xf>
    <xf numFmtId="0" fontId="0" fillId="0" borderId="0" xfId="0" applyNumberFormat="1" applyFont="1" applyAlignment="1">
      <alignment horizontal="left"/>
    </xf>
    <xf numFmtId="0" fontId="6" fillId="0" borderId="0" xfId="0" applyNumberFormat="1" applyFont="1" applyAlignment="1">
      <alignment horizontal="left"/>
    </xf>
    <xf numFmtId="0" fontId="0" fillId="0" borderId="0" xfId="0" applyNumberFormat="1" applyFont="1" applyFill="1" applyAlignment="1">
      <alignment horizontal="left"/>
    </xf>
    <xf numFmtId="0" fontId="0" fillId="0" borderId="0" xfId="0" applyNumberFormat="1" applyFont="1" applyFill="1" applyAlignment="1">
      <alignment horizontal="center"/>
    </xf>
    <xf numFmtId="0" fontId="6" fillId="0" borderId="0" xfId="0" applyNumberFormat="1" applyFont="1" applyFill="1" applyAlignment="1">
      <alignment horizontal="center"/>
    </xf>
    <xf numFmtId="0" fontId="6" fillId="0" borderId="0" xfId="0" applyNumberFormat="1" applyFont="1" applyFill="1" applyAlignment="1">
      <alignment horizontal="left"/>
    </xf>
    <xf numFmtId="0" fontId="8" fillId="0" borderId="0" xfId="0" applyNumberFormat="1" applyFont="1" applyFill="1" applyAlignment="1">
      <alignment horizontal="left"/>
    </xf>
    <xf numFmtId="0" fontId="11" fillId="0" borderId="0" xfId="0" applyNumberFormat="1" applyFont="1" applyFill="1" applyAlignment="1">
      <alignment horizontal="center"/>
    </xf>
    <xf numFmtId="0" fontId="7" fillId="0" borderId="0" xfId="0" applyNumberFormat="1" applyFont="1" applyFill="1" applyBorder="1" applyAlignment="1">
      <alignment horizontal="center" wrapText="1"/>
    </xf>
    <xf numFmtId="0" fontId="13" fillId="0" borderId="0" xfId="0" applyNumberFormat="1" applyFont="1" applyFill="1" applyAlignment="1">
      <alignment horizontal="center"/>
    </xf>
    <xf numFmtId="0" fontId="9" fillId="0" borderId="0" xfId="0" applyNumberFormat="1" applyFont="1" applyFill="1" applyAlignment="1">
      <alignment horizontal="center"/>
    </xf>
    <xf numFmtId="0" fontId="14" fillId="0" borderId="0" xfId="0" applyNumberFormat="1" applyFont="1" applyBorder="1" applyAlignment="1">
      <alignment horizontal="center"/>
    </xf>
    <xf numFmtId="0" fontId="13" fillId="0" borderId="0" xfId="0" applyNumberFormat="1" applyFont="1" applyBorder="1" applyAlignment="1">
      <alignment horizontal="center"/>
    </xf>
    <xf numFmtId="0" fontId="13" fillId="0" borderId="0" xfId="0" applyNumberFormat="1" applyFont="1" applyAlignment="1">
      <alignment horizontal="center"/>
    </xf>
    <xf numFmtId="0" fontId="13" fillId="0" borderId="1" xfId="0" applyNumberFormat="1" applyFont="1" applyBorder="1" applyAlignment="1">
      <alignment horizontal="center"/>
    </xf>
    <xf numFmtId="0" fontId="7" fillId="0" borderId="0" xfId="0" applyNumberFormat="1" applyFont="1" applyFill="1" applyAlignment="1">
      <alignment horizontal="left"/>
    </xf>
    <xf numFmtId="164" fontId="0" fillId="0" borderId="0" xfId="0" applyNumberFormat="1" applyFont="1" applyFill="1" applyAlignment="1">
      <alignment horizontal="center"/>
    </xf>
    <xf numFmtId="164" fontId="6" fillId="0" borderId="0" xfId="0" applyNumberFormat="1" applyFont="1" applyFill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4" fontId="11" fillId="0" borderId="0" xfId="0" applyNumberFormat="1" applyFont="1" applyBorder="1" applyAlignment="1">
      <alignment horizontal="center"/>
    </xf>
    <xf numFmtId="164" fontId="0" fillId="0" borderId="0" xfId="0" applyNumberFormat="1" applyFont="1" applyAlignment="1">
      <alignment horizontal="center"/>
    </xf>
    <xf numFmtId="0" fontId="11" fillId="0" borderId="0" xfId="0" applyNumberFormat="1" applyFont="1" applyBorder="1" applyAlignment="1">
      <alignment horizontal="center"/>
    </xf>
    <xf numFmtId="0" fontId="11" fillId="0" borderId="0" xfId="0" applyNumberFormat="1" applyFont="1" applyAlignment="1">
      <alignment horizontal="center"/>
    </xf>
    <xf numFmtId="164" fontId="11" fillId="0" borderId="0" xfId="0" applyNumberFormat="1" applyFont="1" applyFill="1" applyAlignment="1">
      <alignment horizontal="center"/>
    </xf>
    <xf numFmtId="164" fontId="11" fillId="0" borderId="0" xfId="0" applyNumberFormat="1" applyFont="1" applyAlignment="1">
      <alignment horizontal="center"/>
    </xf>
    <xf numFmtId="0" fontId="11" fillId="0" borderId="0" xfId="0" quotePrefix="1" applyNumberFormat="1" applyFont="1" applyBorder="1" applyAlignment="1">
      <alignment horizontal="center"/>
    </xf>
    <xf numFmtId="164" fontId="7" fillId="0" borderId="0" xfId="0" applyNumberFormat="1" applyFont="1" applyFill="1" applyBorder="1" applyAlignment="1">
      <alignment horizontal="center" wrapText="1"/>
    </xf>
    <xf numFmtId="0" fontId="12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  <xf numFmtId="0" fontId="11" fillId="0" borderId="3" xfId="0" applyNumberFormat="1" applyFont="1" applyBorder="1" applyAlignment="1">
      <alignment horizontal="center"/>
    </xf>
    <xf numFmtId="0" fontId="11" fillId="0" borderId="0" xfId="0" applyNumberFormat="1" applyFont="1" applyAlignment="1">
      <alignment horizontal="left"/>
    </xf>
    <xf numFmtId="2" fontId="15" fillId="0" borderId="0" xfId="0" applyNumberFormat="1" applyFont="1" applyAlignment="1">
      <alignment horizontal="right"/>
    </xf>
    <xf numFmtId="164" fontId="10" fillId="0" borderId="0" xfId="0" applyNumberFormat="1" applyFont="1" applyFill="1" applyAlignment="1">
      <alignment horizontal="center"/>
    </xf>
    <xf numFmtId="0" fontId="12" fillId="0" borderId="0" xfId="0" applyNumberFormat="1" applyFont="1" applyBorder="1" applyAlignment="1">
      <alignment horizontal="center"/>
    </xf>
    <xf numFmtId="0" fontId="12" fillId="0" borderId="0" xfId="0" applyNumberFormat="1" applyFont="1" applyBorder="1" applyAlignment="1">
      <alignment horizontal="left"/>
    </xf>
    <xf numFmtId="0" fontId="12" fillId="0" borderId="0" xfId="0" applyNumberFormat="1" applyFont="1"/>
    <xf numFmtId="0" fontId="12" fillId="0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19" fillId="0" borderId="3" xfId="0" applyFont="1" applyBorder="1"/>
    <xf numFmtId="0" fontId="0" fillId="0" borderId="3" xfId="0" applyBorder="1" applyAlignment="1">
      <alignment horizontal="center"/>
    </xf>
    <xf numFmtId="0" fontId="0" fillId="0" borderId="0" xfId="0" applyBorder="1"/>
    <xf numFmtId="1" fontId="0" fillId="0" borderId="0" xfId="0" applyNumberFormat="1" applyBorder="1" applyAlignment="1">
      <alignment horizontal="center"/>
    </xf>
    <xf numFmtId="2" fontId="0" fillId="0" borderId="6" xfId="0" applyNumberFormat="1" applyBorder="1"/>
    <xf numFmtId="0" fontId="20" fillId="0" borderId="13" xfId="0" applyFont="1" applyBorder="1"/>
    <xf numFmtId="0" fontId="0" fillId="0" borderId="14" xfId="0" applyBorder="1"/>
    <xf numFmtId="0" fontId="0" fillId="0" borderId="14" xfId="0" applyBorder="1" applyAlignment="1">
      <alignment horizontal="center"/>
    </xf>
    <xf numFmtId="0" fontId="20" fillId="0" borderId="12" xfId="0" applyFont="1" applyBorder="1"/>
    <xf numFmtId="2" fontId="22" fillId="0" borderId="15" xfId="0" applyNumberFormat="1" applyFont="1" applyBorder="1"/>
    <xf numFmtId="0" fontId="23" fillId="0" borderId="0" xfId="0" applyFont="1" applyAlignment="1">
      <alignment horizontal="center"/>
    </xf>
    <xf numFmtId="0" fontId="23" fillId="0" borderId="0" xfId="0" applyFont="1"/>
    <xf numFmtId="0" fontId="24" fillId="0" borderId="0" xfId="0" applyFont="1" applyAlignment="1">
      <alignment wrapText="1"/>
    </xf>
    <xf numFmtId="0" fontId="30" fillId="0" borderId="0" xfId="0" applyFont="1"/>
    <xf numFmtId="0" fontId="31" fillId="0" borderId="0" xfId="0" applyFont="1"/>
    <xf numFmtId="0" fontId="32" fillId="0" borderId="0" xfId="0" applyFont="1"/>
    <xf numFmtId="0" fontId="33" fillId="0" borderId="0" xfId="0" applyFont="1"/>
    <xf numFmtId="0" fontId="31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29" fillId="0" borderId="17" xfId="0" applyFont="1" applyBorder="1"/>
    <xf numFmtId="0" fontId="35" fillId="0" borderId="0" xfId="0" applyFont="1"/>
    <xf numFmtId="0" fontId="35" fillId="0" borderId="0" xfId="0" applyFont="1" applyAlignment="1">
      <alignment horizontal="center"/>
    </xf>
    <xf numFmtId="0" fontId="36" fillId="0" borderId="0" xfId="0" applyFont="1"/>
    <xf numFmtId="14" fontId="29" fillId="0" borderId="1" xfId="0" applyNumberFormat="1" applyFont="1" applyBorder="1" applyAlignment="1">
      <alignment horizontal="center"/>
    </xf>
    <xf numFmtId="0" fontId="29" fillId="0" borderId="17" xfId="0" applyFont="1" applyBorder="1" applyAlignment="1">
      <alignment horizontal="center"/>
    </xf>
    <xf numFmtId="0" fontId="34" fillId="0" borderId="17" xfId="0" applyFont="1" applyBorder="1" applyAlignment="1">
      <alignment horizontal="center"/>
    </xf>
    <xf numFmtId="0" fontId="34" fillId="0" borderId="19" xfId="0" applyFont="1" applyBorder="1" applyAlignment="1">
      <alignment horizontal="center"/>
    </xf>
    <xf numFmtId="0" fontId="20" fillId="0" borderId="17" xfId="0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0" fontId="20" fillId="0" borderId="17" xfId="0" applyFont="1" applyBorder="1"/>
    <xf numFmtId="0" fontId="20" fillId="0" borderId="19" xfId="0" applyFont="1" applyBorder="1"/>
    <xf numFmtId="0" fontId="18" fillId="0" borderId="17" xfId="0" applyFont="1" applyBorder="1" applyAlignment="1">
      <alignment horizontal="center"/>
    </xf>
    <xf numFmtId="0" fontId="33" fillId="0" borderId="3" xfId="0" applyFont="1" applyBorder="1" applyAlignment="1">
      <alignment horizontal="center"/>
    </xf>
    <xf numFmtId="0" fontId="13" fillId="0" borderId="3" xfId="0" applyNumberFormat="1" applyFont="1" applyBorder="1" applyAlignment="1">
      <alignment horizontal="center"/>
    </xf>
    <xf numFmtId="0" fontId="0" fillId="0" borderId="3" xfId="0" applyNumberFormat="1" applyFont="1" applyBorder="1" applyAlignment="1">
      <alignment horizontal="left"/>
    </xf>
    <xf numFmtId="0" fontId="0" fillId="0" borderId="3" xfId="0" applyNumberFormat="1" applyFont="1" applyBorder="1" applyAlignment="1">
      <alignment horizontal="center"/>
    </xf>
    <xf numFmtId="0" fontId="12" fillId="0" borderId="3" xfId="0" applyNumberFormat="1" applyFont="1" applyBorder="1" applyAlignment="1">
      <alignment horizontal="center"/>
    </xf>
    <xf numFmtId="2" fontId="15" fillId="0" borderId="3" xfId="0" applyNumberFormat="1" applyFont="1" applyBorder="1" applyAlignment="1">
      <alignment horizontal="right"/>
    </xf>
    <xf numFmtId="0" fontId="38" fillId="0" borderId="3" xfId="0" applyFont="1" applyBorder="1" applyAlignment="1">
      <alignment horizontal="center"/>
    </xf>
    <xf numFmtId="0" fontId="38" fillId="0" borderId="3" xfId="0" applyFont="1" applyFill="1" applyBorder="1"/>
    <xf numFmtId="1" fontId="38" fillId="0" borderId="3" xfId="0" applyNumberFormat="1" applyFont="1" applyFill="1" applyBorder="1" applyAlignment="1">
      <alignment horizontal="center"/>
    </xf>
    <xf numFmtId="0" fontId="5" fillId="0" borderId="0" xfId="0" applyNumberFormat="1" applyFont="1" applyFill="1" applyAlignment="1">
      <alignment horizontal="center"/>
    </xf>
    <xf numFmtId="0" fontId="5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left"/>
    </xf>
    <xf numFmtId="0" fontId="5" fillId="0" borderId="0" xfId="0" applyNumberFormat="1" applyFont="1" applyBorder="1" applyAlignment="1">
      <alignment horizontal="left"/>
    </xf>
    <xf numFmtId="0" fontId="5" fillId="0" borderId="0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5" fillId="0" borderId="3" xfId="0" quotePrefix="1" applyNumberFormat="1" applyFont="1" applyBorder="1" applyAlignment="1">
      <alignment horizontal="center"/>
    </xf>
    <xf numFmtId="0" fontId="5" fillId="0" borderId="0" xfId="0" quotePrefix="1" applyNumberFormat="1" applyFont="1" applyBorder="1" applyAlignment="1">
      <alignment horizontal="center"/>
    </xf>
    <xf numFmtId="0" fontId="6" fillId="0" borderId="0" xfId="0" applyNumberFormat="1" applyFont="1" applyAlignment="1">
      <alignment horizontal="center"/>
    </xf>
    <xf numFmtId="0" fontId="39" fillId="0" borderId="3" xfId="0" applyNumberFormat="1" applyFont="1" applyBorder="1" applyAlignment="1">
      <alignment horizontal="center"/>
    </xf>
    <xf numFmtId="0" fontId="40" fillId="0" borderId="3" xfId="0" applyFont="1" applyBorder="1" applyAlignment="1">
      <alignment horizontal="left"/>
    </xf>
    <xf numFmtId="0" fontId="40" fillId="0" borderId="3" xfId="0" applyFont="1" applyBorder="1" applyAlignment="1">
      <alignment horizontal="center"/>
    </xf>
    <xf numFmtId="0" fontId="41" fillId="0" borderId="3" xfId="0" applyNumberFormat="1" applyFont="1" applyBorder="1" applyAlignment="1">
      <alignment horizontal="center"/>
    </xf>
    <xf numFmtId="2" fontId="42" fillId="0" borderId="3" xfId="0" applyNumberFormat="1" applyFont="1" applyBorder="1" applyAlignment="1">
      <alignment horizontal="right"/>
    </xf>
    <xf numFmtId="0" fontId="39" fillId="0" borderId="3" xfId="0" applyNumberFormat="1" applyFont="1" applyBorder="1" applyAlignment="1">
      <alignment horizontal="left"/>
    </xf>
    <xf numFmtId="0" fontId="33" fillId="0" borderId="3" xfId="0" applyFont="1" applyBorder="1" applyAlignment="1">
      <alignment horizontal="center" vertical="center"/>
    </xf>
    <xf numFmtId="1" fontId="45" fillId="0" borderId="3" xfId="0" applyNumberFormat="1" applyFont="1" applyFill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33" fillId="0" borderId="3" xfId="0" applyNumberFormat="1" applyFont="1" applyBorder="1" applyAlignment="1">
      <alignment horizontal="center"/>
    </xf>
    <xf numFmtId="0" fontId="45" fillId="0" borderId="3" xfId="0" applyFont="1" applyFill="1" applyBorder="1" applyAlignment="1">
      <alignment horizontal="center"/>
    </xf>
    <xf numFmtId="0" fontId="45" fillId="0" borderId="3" xfId="0" applyFont="1" applyBorder="1" applyAlignment="1">
      <alignment horizontal="center"/>
    </xf>
    <xf numFmtId="0" fontId="11" fillId="0" borderId="3" xfId="0" applyNumberFormat="1" applyFont="1" applyBorder="1" applyAlignment="1">
      <alignment horizontal="left"/>
    </xf>
    <xf numFmtId="0" fontId="12" fillId="0" borderId="1" xfId="0" applyNumberFormat="1" applyFont="1" applyBorder="1" applyAlignment="1">
      <alignment horizontal="center" vertical="center"/>
    </xf>
    <xf numFmtId="0" fontId="44" fillId="0" borderId="3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/>
    </xf>
    <xf numFmtId="0" fontId="31" fillId="0" borderId="3" xfId="0" applyFont="1" applyFill="1" applyBorder="1" applyAlignment="1">
      <alignment horizontal="center" vertical="center"/>
    </xf>
    <xf numFmtId="0" fontId="37" fillId="0" borderId="3" xfId="0" applyFont="1" applyBorder="1" applyAlignment="1">
      <alignment horizontal="center" vertical="center" wrapText="1"/>
    </xf>
    <xf numFmtId="0" fontId="16" fillId="0" borderId="3" xfId="0" applyNumberFormat="1" applyFont="1" applyBorder="1" applyAlignment="1">
      <alignment horizontal="right" vertical="center"/>
    </xf>
    <xf numFmtId="0" fontId="12" fillId="0" borderId="3" xfId="0" applyNumberFormat="1" applyFont="1" applyBorder="1" applyAlignment="1">
      <alignment horizontal="center" vertical="center"/>
    </xf>
    <xf numFmtId="49" fontId="31" fillId="0" borderId="3" xfId="0" applyNumberFormat="1" applyFont="1" applyBorder="1" applyAlignment="1">
      <alignment horizontal="center"/>
    </xf>
    <xf numFmtId="0" fontId="31" fillId="0" borderId="3" xfId="0" applyFont="1" applyBorder="1" applyAlignment="1">
      <alignment horizontal="left"/>
    </xf>
    <xf numFmtId="0" fontId="31" fillId="0" borderId="3" xfId="0" applyFont="1" applyFill="1" applyBorder="1" applyAlignment="1">
      <alignment horizontal="left"/>
    </xf>
    <xf numFmtId="0" fontId="31" fillId="0" borderId="3" xfId="0" applyFont="1" applyBorder="1" applyAlignment="1">
      <alignment horizontal="center"/>
    </xf>
    <xf numFmtId="0" fontId="31" fillId="0" borderId="3" xfId="0" applyFont="1" applyFill="1" applyBorder="1" applyAlignment="1">
      <alignment horizontal="center"/>
    </xf>
    <xf numFmtId="0" fontId="43" fillId="0" borderId="1" xfId="0" applyNumberFormat="1" applyFont="1" applyBorder="1" applyAlignment="1">
      <alignment horizontal="center" vertical="center"/>
    </xf>
    <xf numFmtId="0" fontId="46" fillId="0" borderId="3" xfId="0" applyFont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49" fontId="13" fillId="0" borderId="3" xfId="0" applyNumberFormat="1" applyFont="1" applyBorder="1" applyAlignment="1">
      <alignment horizontal="center"/>
    </xf>
    <xf numFmtId="0" fontId="12" fillId="0" borderId="4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6" fillId="0" borderId="3" xfId="0" applyNumberFormat="1" applyFont="1" applyBorder="1" applyAlignment="1">
      <alignment horizontal="center" vertical="center"/>
    </xf>
    <xf numFmtId="49" fontId="39" fillId="0" borderId="3" xfId="0" applyNumberFormat="1" applyFont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left" vertical="center"/>
    </xf>
    <xf numFmtId="0" fontId="16" fillId="0" borderId="1" xfId="0" applyNumberFormat="1" applyFont="1" applyBorder="1" applyAlignment="1">
      <alignment horizontal="right" vertical="center"/>
    </xf>
    <xf numFmtId="2" fontId="15" fillId="0" borderId="0" xfId="0" applyNumberFormat="1" applyFont="1" applyBorder="1" applyAlignment="1">
      <alignment horizontal="right"/>
    </xf>
    <xf numFmtId="0" fontId="11" fillId="0" borderId="3" xfId="0" quotePrefix="1" applyNumberFormat="1" applyFont="1" applyBorder="1" applyAlignment="1">
      <alignment horizontal="center"/>
    </xf>
    <xf numFmtId="0" fontId="7" fillId="0" borderId="0" xfId="0" applyNumberFormat="1" applyFont="1" applyFill="1" applyAlignment="1">
      <alignment horizontal="center"/>
    </xf>
    <xf numFmtId="49" fontId="12" fillId="0" borderId="3" xfId="0" applyNumberFormat="1" applyFont="1" applyBorder="1" applyAlignment="1">
      <alignment horizontal="center"/>
    </xf>
    <xf numFmtId="0" fontId="12" fillId="0" borderId="3" xfId="0" applyNumberFormat="1" applyFont="1" applyBorder="1" applyAlignment="1">
      <alignment horizontal="left" vertical="center"/>
    </xf>
    <xf numFmtId="0" fontId="12" fillId="0" borderId="3" xfId="0" applyNumberFormat="1" applyFont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0" xfId="0" quotePrefix="1" applyNumberFormat="1" applyFont="1" applyBorder="1" applyAlignment="1">
      <alignment horizontal="center"/>
    </xf>
    <xf numFmtId="49" fontId="40" fillId="0" borderId="0" xfId="0" applyNumberFormat="1" applyFont="1" applyBorder="1" applyAlignment="1">
      <alignment horizontal="center"/>
    </xf>
    <xf numFmtId="0" fontId="40" fillId="0" borderId="0" xfId="0" applyFont="1" applyBorder="1" applyAlignment="1">
      <alignment horizontal="left"/>
    </xf>
    <xf numFmtId="0" fontId="40" fillId="0" borderId="0" xfId="0" applyFont="1" applyFill="1" applyBorder="1" applyAlignment="1">
      <alignment horizontal="left"/>
    </xf>
    <xf numFmtId="0" fontId="40" fillId="0" borderId="0" xfId="0" applyFont="1" applyBorder="1" applyAlignment="1">
      <alignment horizontal="center"/>
    </xf>
    <xf numFmtId="0" fontId="0" fillId="0" borderId="0" xfId="0" applyFont="1" applyBorder="1"/>
    <xf numFmtId="0" fontId="40" fillId="0" borderId="0" xfId="0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center"/>
    </xf>
    <xf numFmtId="0" fontId="0" fillId="0" borderId="3" xfId="0" applyNumberFormat="1" applyFont="1" applyBorder="1"/>
    <xf numFmtId="0" fontId="48" fillId="0" borderId="3" xfId="0" applyFont="1" applyFill="1" applyBorder="1" applyAlignment="1">
      <alignment horizontal="center"/>
    </xf>
    <xf numFmtId="0" fontId="15" fillId="0" borderId="3" xfId="0" applyNumberFormat="1" applyFont="1" applyBorder="1" applyAlignment="1">
      <alignment horizontal="center"/>
    </xf>
    <xf numFmtId="2" fontId="15" fillId="0" borderId="3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164" fontId="12" fillId="0" borderId="3" xfId="0" applyNumberFormat="1" applyFont="1" applyBorder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center"/>
    </xf>
    <xf numFmtId="0" fontId="17" fillId="0" borderId="0" xfId="0" applyNumberFormat="1" applyFont="1" applyBorder="1" applyAlignment="1">
      <alignment horizontal="left"/>
    </xf>
    <xf numFmtId="0" fontId="2" fillId="0" borderId="3" xfId="0" applyNumberFormat="1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50" fillId="0" borderId="0" xfId="0" applyFont="1" applyFill="1" applyAlignment="1">
      <alignment horizontal="left"/>
    </xf>
    <xf numFmtId="0" fontId="1" fillId="0" borderId="0" xfId="0" applyNumberFormat="1" applyFont="1" applyFill="1" applyAlignment="1">
      <alignment horizontal="center"/>
    </xf>
    <xf numFmtId="0" fontId="47" fillId="0" borderId="0" xfId="0" applyFont="1"/>
    <xf numFmtId="0" fontId="51" fillId="0" borderId="0" xfId="0" applyFont="1" applyAlignment="1">
      <alignment horizontal="left"/>
    </xf>
    <xf numFmtId="0" fontId="52" fillId="0" borderId="0" xfId="0" applyFont="1" applyAlignment="1">
      <alignment vertical="center"/>
    </xf>
    <xf numFmtId="0" fontId="54" fillId="0" borderId="0" xfId="0" applyFont="1" applyAlignment="1">
      <alignment horizontal="left" vertical="center"/>
    </xf>
    <xf numFmtId="0" fontId="52" fillId="0" borderId="0" xfId="0" applyFont="1"/>
    <xf numFmtId="0" fontId="55" fillId="0" borderId="0" xfId="0" applyFont="1"/>
    <xf numFmtId="0" fontId="52" fillId="0" borderId="4" xfId="0" applyFont="1" applyBorder="1" applyAlignment="1">
      <alignment vertical="center"/>
    </xf>
    <xf numFmtId="0" fontId="52" fillId="0" borderId="3" xfId="0" applyFont="1" applyBorder="1" applyAlignment="1">
      <alignment horizontal="center"/>
    </xf>
    <xf numFmtId="0" fontId="52" fillId="0" borderId="3" xfId="0" applyFont="1" applyBorder="1"/>
    <xf numFmtId="0" fontId="56" fillId="0" borderId="3" xfId="0" applyFont="1" applyBorder="1" applyAlignment="1">
      <alignment horizontal="left"/>
    </xf>
    <xf numFmtId="0" fontId="56" fillId="0" borderId="3" xfId="0" applyFont="1" applyBorder="1"/>
    <xf numFmtId="164" fontId="55" fillId="0" borderId="3" xfId="0" applyNumberFormat="1" applyFont="1" applyBorder="1" applyAlignment="1">
      <alignment horizontal="center"/>
    </xf>
    <xf numFmtId="0" fontId="17" fillId="0" borderId="0" xfId="0" applyFont="1"/>
    <xf numFmtId="1" fontId="55" fillId="0" borderId="3" xfId="0" applyNumberFormat="1" applyFont="1" applyBorder="1" applyAlignment="1">
      <alignment horizontal="center"/>
    </xf>
    <xf numFmtId="0" fontId="18" fillId="0" borderId="3" xfId="0" applyFont="1" applyBorder="1"/>
    <xf numFmtId="0" fontId="6" fillId="0" borderId="0" xfId="0" applyFont="1"/>
    <xf numFmtId="0" fontId="57" fillId="0" borderId="0" xfId="0" applyFont="1"/>
    <xf numFmtId="0" fontId="57" fillId="0" borderId="0" xfId="0" applyFont="1" applyAlignment="1">
      <alignment horizontal="center"/>
    </xf>
    <xf numFmtId="0" fontId="37" fillId="0" borderId="2" xfId="0" applyFont="1" applyBorder="1" applyAlignment="1">
      <alignment vertical="top"/>
    </xf>
    <xf numFmtId="0" fontId="37" fillId="0" borderId="23" xfId="0" applyFont="1" applyBorder="1" applyAlignment="1">
      <alignment vertical="top"/>
    </xf>
    <xf numFmtId="0" fontId="37" fillId="0" borderId="24" xfId="0" applyFont="1" applyBorder="1" applyAlignment="1">
      <alignment vertical="top"/>
    </xf>
    <xf numFmtId="0" fontId="57" fillId="0" borderId="1" xfId="0" applyFont="1" applyBorder="1" applyAlignment="1">
      <alignment horizontal="center" vertical="top"/>
    </xf>
    <xf numFmtId="0" fontId="37" fillId="0" borderId="16" xfId="0" applyFont="1" applyBorder="1" applyAlignment="1">
      <alignment vertical="top"/>
    </xf>
    <xf numFmtId="49" fontId="37" fillId="0" borderId="3" xfId="0" applyNumberFormat="1" applyFont="1" applyBorder="1" applyAlignment="1">
      <alignment horizontal="center"/>
    </xf>
    <xf numFmtId="1" fontId="37" fillId="0" borderId="3" xfId="0" applyNumberFormat="1" applyFont="1" applyBorder="1" applyAlignment="1">
      <alignment horizontal="right"/>
    </xf>
    <xf numFmtId="1" fontId="57" fillId="0" borderId="4" xfId="0" applyNumberFormat="1" applyFont="1" applyBorder="1" applyAlignment="1">
      <alignment horizontal="center" vertical="center"/>
    </xf>
    <xf numFmtId="0" fontId="57" fillId="0" borderId="17" xfId="0" applyFont="1" applyBorder="1" applyAlignment="1">
      <alignment horizontal="center" vertical="top"/>
    </xf>
    <xf numFmtId="0" fontId="37" fillId="0" borderId="18" xfId="0" applyFont="1" applyBorder="1" applyAlignment="1">
      <alignment vertical="top"/>
    </xf>
    <xf numFmtId="0" fontId="57" fillId="0" borderId="22" xfId="0" applyFont="1" applyBorder="1" applyAlignment="1">
      <alignment horizontal="center" vertical="top"/>
    </xf>
    <xf numFmtId="0" fontId="57" fillId="0" borderId="19" xfId="0" applyFont="1" applyBorder="1" applyAlignment="1">
      <alignment horizontal="center" vertical="top"/>
    </xf>
    <xf numFmtId="0" fontId="37" fillId="0" borderId="25" xfId="0" applyFont="1" applyBorder="1" applyAlignment="1">
      <alignment vertical="top"/>
    </xf>
    <xf numFmtId="0" fontId="37" fillId="0" borderId="20" xfId="0" applyFont="1" applyBorder="1" applyAlignment="1">
      <alignment vertical="top"/>
    </xf>
    <xf numFmtId="0" fontId="57" fillId="0" borderId="21" xfId="0" applyFont="1" applyBorder="1" applyAlignment="1">
      <alignment horizontal="center" vertical="top"/>
    </xf>
    <xf numFmtId="0" fontId="37" fillId="0" borderId="0" xfId="0" applyFont="1"/>
    <xf numFmtId="1" fontId="0" fillId="0" borderId="0" xfId="0" applyNumberFormat="1" applyAlignment="1">
      <alignment horizontal="center"/>
    </xf>
    <xf numFmtId="0" fontId="57" fillId="0" borderId="0" xfId="0" applyFont="1" applyAlignment="1">
      <alignment horizontal="center" vertical="center"/>
    </xf>
    <xf numFmtId="0" fontId="59" fillId="0" borderId="3" xfId="0" applyFont="1" applyFill="1" applyBorder="1" applyAlignment="1">
      <alignment horizontal="center"/>
    </xf>
    <xf numFmtId="0" fontId="29" fillId="0" borderId="1" xfId="0" applyFont="1" applyBorder="1"/>
    <xf numFmtId="0" fontId="34" fillId="0" borderId="16" xfId="0" applyFont="1" applyBorder="1"/>
    <xf numFmtId="0" fontId="17" fillId="0" borderId="1" xfId="0" applyFont="1" applyBorder="1"/>
    <xf numFmtId="0" fontId="17" fillId="0" borderId="16" xfId="0" applyFont="1" applyBorder="1"/>
    <xf numFmtId="0" fontId="34" fillId="0" borderId="18" xfId="0" applyFont="1" applyBorder="1"/>
    <xf numFmtId="0" fontId="17" fillId="0" borderId="17" xfId="0" applyFont="1" applyBorder="1"/>
    <xf numFmtId="0" fontId="17" fillId="0" borderId="18" xfId="0" applyFont="1" applyBorder="1"/>
    <xf numFmtId="0" fontId="29" fillId="0" borderId="18" xfId="0" applyFont="1" applyBorder="1" applyAlignment="1">
      <alignment horizontal="center"/>
    </xf>
    <xf numFmtId="0" fontId="34" fillId="0" borderId="17" xfId="0" applyFont="1" applyBorder="1"/>
    <xf numFmtId="0" fontId="29" fillId="0" borderId="18" xfId="0" applyFont="1" applyBorder="1"/>
    <xf numFmtId="0" fontId="29" fillId="0" borderId="19" xfId="0" applyFont="1" applyBorder="1"/>
    <xf numFmtId="0" fontId="34" fillId="0" borderId="20" xfId="0" applyFont="1" applyBorder="1"/>
    <xf numFmtId="0" fontId="34" fillId="0" borderId="19" xfId="0" applyFont="1" applyBorder="1"/>
    <xf numFmtId="0" fontId="34" fillId="0" borderId="1" xfId="0" applyFont="1" applyBorder="1"/>
    <xf numFmtId="164" fontId="31" fillId="0" borderId="3" xfId="0" applyNumberFormat="1" applyFont="1" applyBorder="1" applyAlignment="1">
      <alignment horizontal="center"/>
    </xf>
    <xf numFmtId="0" fontId="43" fillId="0" borderId="3" xfId="0" applyNumberFormat="1" applyFont="1" applyBorder="1" applyAlignment="1">
      <alignment horizontal="center"/>
    </xf>
    <xf numFmtId="0" fontId="17" fillId="0" borderId="19" xfId="0" applyFont="1" applyBorder="1"/>
    <xf numFmtId="0" fontId="34" fillId="0" borderId="0" xfId="0" applyFont="1" applyBorder="1"/>
    <xf numFmtId="0" fontId="34" fillId="0" borderId="26" xfId="0" applyFont="1" applyBorder="1"/>
    <xf numFmtId="0" fontId="34" fillId="0" borderId="25" xfId="0" applyFont="1" applyBorder="1"/>
    <xf numFmtId="0" fontId="60" fillId="0" borderId="0" xfId="0" applyFont="1"/>
    <xf numFmtId="0" fontId="20" fillId="0" borderId="10" xfId="0" applyFont="1" applyBorder="1"/>
    <xf numFmtId="0" fontId="61" fillId="0" borderId="10" xfId="0" applyFont="1" applyBorder="1" applyAlignment="1">
      <alignment horizontal="center"/>
    </xf>
    <xf numFmtId="0" fontId="26" fillId="0" borderId="0" xfId="0" applyFont="1" applyAlignment="1">
      <alignment horizontal="center"/>
    </xf>
    <xf numFmtId="49" fontId="33" fillId="0" borderId="3" xfId="0" applyNumberFormat="1" applyFont="1" applyBorder="1" applyAlignment="1">
      <alignment horizontal="center"/>
    </xf>
    <xf numFmtId="0" fontId="33" fillId="0" borderId="3" xfId="0" applyFont="1" applyBorder="1" applyAlignment="1">
      <alignment horizontal="left"/>
    </xf>
    <xf numFmtId="0" fontId="33" fillId="0" borderId="3" xfId="0" applyFont="1" applyBorder="1" applyAlignment="1">
      <alignment horizontal="center" wrapText="1"/>
    </xf>
    <xf numFmtId="0" fontId="33" fillId="0" borderId="3" xfId="0" applyFont="1" applyBorder="1" applyAlignment="1">
      <alignment horizontal="center" vertical="center" wrapText="1"/>
    </xf>
    <xf numFmtId="0" fontId="21" fillId="0" borderId="3" xfId="0" applyNumberFormat="1" applyFont="1" applyBorder="1" applyAlignment="1">
      <alignment horizontal="left"/>
    </xf>
    <xf numFmtId="0" fontId="21" fillId="0" borderId="3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  <xf numFmtId="49" fontId="62" fillId="0" borderId="3" xfId="0" applyNumberFormat="1" applyFont="1" applyBorder="1" applyAlignment="1">
      <alignment horizontal="center"/>
    </xf>
    <xf numFmtId="0" fontId="62" fillId="0" borderId="3" xfId="0" applyFont="1" applyBorder="1" applyAlignment="1">
      <alignment horizontal="left"/>
    </xf>
    <xf numFmtId="0" fontId="62" fillId="0" borderId="3" xfId="0" applyFont="1" applyFill="1" applyBorder="1" applyAlignment="1">
      <alignment horizontal="left"/>
    </xf>
    <xf numFmtId="0" fontId="62" fillId="0" borderId="3" xfId="0" applyFont="1" applyBorder="1" applyAlignment="1">
      <alignment horizontal="center"/>
    </xf>
    <xf numFmtId="0" fontId="62" fillId="0" borderId="3" xfId="0" applyFont="1" applyFill="1" applyBorder="1" applyAlignment="1">
      <alignment horizontal="center"/>
    </xf>
    <xf numFmtId="0" fontId="63" fillId="0" borderId="3" xfId="0" applyFont="1" applyFill="1" applyBorder="1" applyAlignment="1">
      <alignment horizontal="center"/>
    </xf>
    <xf numFmtId="0" fontId="31" fillId="0" borderId="3" xfId="0" applyFont="1" applyBorder="1" applyAlignment="1">
      <alignment horizontal="center" wrapText="1"/>
    </xf>
    <xf numFmtId="0" fontId="56" fillId="0" borderId="4" xfId="0" applyFont="1" applyBorder="1" applyAlignment="1">
      <alignment vertical="center" wrapText="1"/>
    </xf>
    <xf numFmtId="0" fontId="56" fillId="0" borderId="21" xfId="0" applyFont="1" applyBorder="1" applyAlignment="1">
      <alignment vertical="center" wrapText="1"/>
    </xf>
    <xf numFmtId="0" fontId="52" fillId="0" borderId="22" xfId="0" applyFont="1" applyFill="1" applyBorder="1" applyAlignment="1">
      <alignment horizontal="center"/>
    </xf>
    <xf numFmtId="49" fontId="33" fillId="0" borderId="3" xfId="0" applyNumberFormat="1" applyFont="1" applyBorder="1"/>
    <xf numFmtId="0" fontId="33" fillId="0" borderId="3" xfId="0" applyFont="1" applyBorder="1"/>
    <xf numFmtId="49" fontId="33" fillId="2" borderId="3" xfId="0" applyNumberFormat="1" applyFont="1" applyFill="1" applyBorder="1" applyAlignment="1">
      <alignment horizontal="center"/>
    </xf>
    <xf numFmtId="0" fontId="18" fillId="2" borderId="3" xfId="0" applyFont="1" applyFill="1" applyBorder="1" applyAlignment="1">
      <alignment horizontal="center"/>
    </xf>
    <xf numFmtId="0" fontId="33" fillId="2" borderId="3" xfId="0" applyFont="1" applyFill="1" applyBorder="1" applyAlignment="1">
      <alignment horizontal="left"/>
    </xf>
    <xf numFmtId="0" fontId="33" fillId="2" borderId="3" xfId="0" applyFont="1" applyFill="1" applyBorder="1" applyAlignment="1">
      <alignment horizontal="center"/>
    </xf>
    <xf numFmtId="0" fontId="33" fillId="2" borderId="3" xfId="0" applyFont="1" applyFill="1" applyBorder="1"/>
    <xf numFmtId="49" fontId="33" fillId="2" borderId="3" xfId="0" applyNumberFormat="1" applyFont="1" applyFill="1" applyBorder="1"/>
    <xf numFmtId="0" fontId="18" fillId="2" borderId="3" xfId="0" applyFont="1" applyFill="1" applyBorder="1"/>
    <xf numFmtId="0" fontId="1" fillId="0" borderId="3" xfId="0" applyNumberFormat="1" applyFont="1" applyBorder="1" applyAlignment="1">
      <alignment horizontal="center"/>
    </xf>
    <xf numFmtId="0" fontId="10" fillId="0" borderId="0" xfId="0" applyNumberFormat="1" applyFont="1" applyFill="1" applyAlignment="1">
      <alignment horizontal="center"/>
    </xf>
    <xf numFmtId="0" fontId="56" fillId="0" borderId="4" xfId="0" applyFont="1" applyBorder="1" applyAlignment="1">
      <alignment vertical="center" wrapText="1"/>
    </xf>
    <xf numFmtId="0" fontId="56" fillId="0" borderId="21" xfId="0" applyFont="1" applyBorder="1" applyAlignment="1">
      <alignment vertical="center" wrapText="1"/>
    </xf>
    <xf numFmtId="0" fontId="52" fillId="0" borderId="22" xfId="0" applyFont="1" applyFill="1" applyBorder="1" applyAlignment="1">
      <alignment horizontal="center"/>
    </xf>
    <xf numFmtId="0" fontId="65" fillId="0" borderId="3" xfId="0" applyNumberFormat="1" applyFont="1" applyBorder="1" applyAlignment="1">
      <alignment horizontal="center" vertical="center"/>
    </xf>
    <xf numFmtId="1" fontId="41" fillId="0" borderId="3" xfId="0" applyNumberFormat="1" applyFont="1" applyBorder="1" applyAlignment="1">
      <alignment horizontal="center"/>
    </xf>
    <xf numFmtId="164" fontId="29" fillId="0" borderId="3" xfId="0" applyNumberFormat="1" applyFont="1" applyBorder="1" applyAlignment="1">
      <alignment horizontal="center"/>
    </xf>
    <xf numFmtId="0" fontId="56" fillId="0" borderId="4" xfId="0" applyFont="1" applyBorder="1" applyAlignment="1">
      <alignment vertical="center" wrapText="1"/>
    </xf>
    <xf numFmtId="0" fontId="56" fillId="0" borderId="21" xfId="0" applyFont="1" applyBorder="1" applyAlignment="1">
      <alignment vertical="center" wrapText="1"/>
    </xf>
    <xf numFmtId="0" fontId="52" fillId="0" borderId="22" xfId="0" applyFont="1" applyFill="1" applyBorder="1" applyAlignment="1">
      <alignment horizontal="center"/>
    </xf>
    <xf numFmtId="0" fontId="0" fillId="0" borderId="3" xfId="0" applyBorder="1" applyAlignment="1">
      <alignment horizontal="right"/>
    </xf>
    <xf numFmtId="0" fontId="21" fillId="0" borderId="3" xfId="0" applyFont="1" applyBorder="1" applyAlignment="1">
      <alignment horizontal="center"/>
    </xf>
    <xf numFmtId="0" fontId="62" fillId="0" borderId="22" xfId="0" applyFont="1" applyBorder="1" applyAlignment="1">
      <alignment horizontal="center"/>
    </xf>
    <xf numFmtId="9" fontId="0" fillId="0" borderId="3" xfId="2" applyFont="1" applyBorder="1" applyAlignment="1" applyProtection="1">
      <alignment horizontal="center" wrapText="1"/>
    </xf>
    <xf numFmtId="0" fontId="0" fillId="0" borderId="2" xfId="0" applyBorder="1" applyAlignment="1">
      <alignment horizontal="center" wrapText="1"/>
    </xf>
    <xf numFmtId="0" fontId="37" fillId="0" borderId="26" xfId="0" applyFont="1" applyBorder="1" applyAlignment="1">
      <alignment vertical="top"/>
    </xf>
    <xf numFmtId="1" fontId="37" fillId="3" borderId="1" xfId="0" applyNumberFormat="1" applyFont="1" applyFill="1" applyBorder="1" applyAlignment="1">
      <alignment horizontal="center" vertical="center"/>
    </xf>
    <xf numFmtId="0" fontId="37" fillId="0" borderId="0" xfId="0" applyFont="1" applyAlignment="1">
      <alignment vertical="top"/>
    </xf>
    <xf numFmtId="1" fontId="37" fillId="3" borderId="17" xfId="0" applyNumberFormat="1" applyFont="1" applyFill="1" applyBorder="1" applyAlignment="1">
      <alignment horizontal="center" vertical="top"/>
    </xf>
    <xf numFmtId="49" fontId="0" fillId="4" borderId="3" xfId="0" applyNumberFormat="1" applyFill="1" applyBorder="1" applyAlignment="1">
      <alignment horizontal="center"/>
    </xf>
    <xf numFmtId="1" fontId="0" fillId="4" borderId="25" xfId="0" applyNumberFormat="1" applyFill="1" applyBorder="1" applyAlignment="1">
      <alignment horizontal="center"/>
    </xf>
    <xf numFmtId="1" fontId="37" fillId="3" borderId="19" xfId="0" applyNumberFormat="1" applyFont="1" applyFill="1" applyBorder="1" applyAlignment="1">
      <alignment horizontal="center" vertical="top"/>
    </xf>
    <xf numFmtId="1" fontId="37" fillId="3" borderId="0" xfId="0" applyNumberFormat="1" applyFont="1" applyFill="1" applyAlignment="1">
      <alignment horizontal="center"/>
    </xf>
    <xf numFmtId="0" fontId="0" fillId="0" borderId="21" xfId="0" applyBorder="1"/>
    <xf numFmtId="1" fontId="0" fillId="0" borderId="0" xfId="0" applyNumberFormat="1"/>
    <xf numFmtId="1" fontId="37" fillId="3" borderId="0" xfId="0" applyNumberFormat="1" applyFont="1" applyFill="1" applyAlignment="1">
      <alignment horizontal="center" vertical="center"/>
    </xf>
    <xf numFmtId="0" fontId="67" fillId="0" borderId="0" xfId="0" applyFont="1"/>
    <xf numFmtId="0" fontId="68" fillId="0" borderId="0" xfId="0" applyFont="1"/>
    <xf numFmtId="49" fontId="33" fillId="0" borderId="3" xfId="0" applyNumberFormat="1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33" fillId="0" borderId="3" xfId="0" applyFont="1" applyBorder="1" applyAlignment="1">
      <alignment horizontal="left" vertical="center"/>
    </xf>
    <xf numFmtId="49" fontId="33" fillId="0" borderId="4" xfId="0" applyNumberFormat="1" applyFont="1" applyBorder="1" applyAlignment="1">
      <alignment horizontal="center"/>
    </xf>
    <xf numFmtId="0" fontId="33" fillId="0" borderId="4" xfId="0" applyFont="1" applyBorder="1" applyAlignment="1">
      <alignment horizontal="left"/>
    </xf>
    <xf numFmtId="0" fontId="33" fillId="0" borderId="4" xfId="0" applyFon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31" fillId="0" borderId="4" xfId="0" applyNumberFormat="1" applyFont="1" applyBorder="1" applyAlignment="1">
      <alignment horizontal="center"/>
    </xf>
    <xf numFmtId="0" fontId="15" fillId="0" borderId="4" xfId="0" applyNumberFormat="1" applyFont="1" applyBorder="1" applyAlignment="1">
      <alignment horizontal="center"/>
    </xf>
    <xf numFmtId="0" fontId="58" fillId="0" borderId="0" xfId="0" applyFont="1"/>
    <xf numFmtId="0" fontId="33" fillId="0" borderId="3" xfId="0" applyFont="1" applyFill="1" applyBorder="1" applyAlignment="1">
      <alignment horizontal="center" wrapText="1"/>
    </xf>
    <xf numFmtId="0" fontId="69" fillId="0" borderId="3" xfId="0" applyNumberFormat="1" applyFont="1" applyBorder="1" applyAlignment="1">
      <alignment horizontal="center"/>
    </xf>
    <xf numFmtId="0" fontId="70" fillId="0" borderId="3" xfId="0" applyNumberFormat="1" applyFont="1" applyBorder="1" applyAlignment="1">
      <alignment horizontal="center"/>
    </xf>
    <xf numFmtId="49" fontId="71" fillId="0" borderId="3" xfId="0" applyNumberFormat="1" applyFont="1" applyBorder="1" applyAlignment="1">
      <alignment horizontal="center"/>
    </xf>
    <xf numFmtId="0" fontId="71" fillId="0" borderId="3" xfId="0" applyFont="1" applyBorder="1" applyAlignment="1">
      <alignment horizontal="left"/>
    </xf>
    <xf numFmtId="0" fontId="71" fillId="0" borderId="3" xfId="0" applyFont="1" applyBorder="1" applyAlignment="1">
      <alignment horizontal="center"/>
    </xf>
    <xf numFmtId="0" fontId="0" fillId="0" borderId="3" xfId="0" applyBorder="1"/>
    <xf numFmtId="1" fontId="69" fillId="0" borderId="3" xfId="0" applyNumberFormat="1" applyFont="1" applyBorder="1" applyAlignment="1">
      <alignment horizontal="center"/>
    </xf>
    <xf numFmtId="49" fontId="72" fillId="0" borderId="3" xfId="0" applyNumberFormat="1" applyFont="1" applyBorder="1" applyAlignment="1">
      <alignment horizontal="center"/>
    </xf>
    <xf numFmtId="1" fontId="11" fillId="0" borderId="3" xfId="0" applyNumberFormat="1" applyFont="1" applyBorder="1" applyAlignment="1">
      <alignment horizontal="center"/>
    </xf>
    <xf numFmtId="0" fontId="0" fillId="0" borderId="3" xfId="0" applyBorder="1"/>
    <xf numFmtId="0" fontId="0" fillId="0" borderId="0" xfId="0" applyAlignment="1">
      <alignment horizontal="center"/>
    </xf>
    <xf numFmtId="0" fontId="0" fillId="0" borderId="3" xfId="0" applyBorder="1"/>
    <xf numFmtId="0" fontId="0" fillId="0" borderId="0" xfId="0" applyAlignment="1">
      <alignment horizontal="center"/>
    </xf>
    <xf numFmtId="0" fontId="56" fillId="0" borderId="4" xfId="0" applyFont="1" applyBorder="1" applyAlignment="1">
      <alignment vertical="center" wrapText="1"/>
    </xf>
    <xf numFmtId="0" fontId="56" fillId="0" borderId="21" xfId="0" applyFont="1" applyBorder="1" applyAlignment="1">
      <alignment vertical="center" wrapText="1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33" fillId="0" borderId="3" xfId="0" applyFont="1" applyFill="1" applyBorder="1" applyAlignment="1">
      <alignment horizontal="center"/>
    </xf>
    <xf numFmtId="0" fontId="33" fillId="0" borderId="3" xfId="0" applyFont="1" applyFill="1" applyBorder="1" applyAlignment="1">
      <alignment horizontal="center" vertical="center" wrapText="1"/>
    </xf>
    <xf numFmtId="0" fontId="14" fillId="0" borderId="0" xfId="0" applyFont="1"/>
    <xf numFmtId="164" fontId="11" fillId="0" borderId="3" xfId="0" applyNumberFormat="1" applyFont="1" applyBorder="1" applyAlignment="1">
      <alignment horizontal="left"/>
    </xf>
    <xf numFmtId="164" fontId="3" fillId="0" borderId="3" xfId="0" applyNumberFormat="1" applyFont="1" applyBorder="1" applyAlignment="1">
      <alignment horizontal="center"/>
    </xf>
    <xf numFmtId="2" fontId="59" fillId="0" borderId="3" xfId="0" applyNumberFormat="1" applyFont="1" applyFill="1" applyBorder="1" applyAlignment="1">
      <alignment horizontal="center"/>
    </xf>
    <xf numFmtId="0" fontId="73" fillId="0" borderId="3" xfId="0" applyFont="1" applyFill="1" applyBorder="1" applyAlignment="1">
      <alignment horizontal="center"/>
    </xf>
    <xf numFmtId="0" fontId="70" fillId="0" borderId="3" xfId="0" applyNumberFormat="1" applyFont="1" applyBorder="1" applyAlignment="1">
      <alignment horizontal="left"/>
    </xf>
    <xf numFmtId="0" fontId="71" fillId="0" borderId="3" xfId="0" applyFont="1" applyBorder="1" applyAlignment="1">
      <alignment horizontal="center" wrapText="1"/>
    </xf>
    <xf numFmtId="0" fontId="71" fillId="0" borderId="4" xfId="0" applyFont="1" applyBorder="1" applyAlignment="1">
      <alignment horizontal="center"/>
    </xf>
    <xf numFmtId="0" fontId="58" fillId="0" borderId="3" xfId="0" applyFont="1" applyBorder="1" applyAlignment="1">
      <alignment horizontal="center"/>
    </xf>
    <xf numFmtId="0" fontId="13" fillId="0" borderId="3" xfId="0" applyNumberFormat="1" applyFont="1" applyBorder="1" applyAlignment="1">
      <alignment horizontal="left"/>
    </xf>
    <xf numFmtId="164" fontId="33" fillId="0" borderId="4" xfId="0" applyNumberFormat="1" applyFont="1" applyBorder="1" applyAlignment="1">
      <alignment horizontal="center"/>
    </xf>
    <xf numFmtId="0" fontId="15" fillId="0" borderId="3" xfId="0" applyNumberFormat="1" applyFont="1" applyBorder="1" applyAlignment="1"/>
    <xf numFmtId="0" fontId="11" fillId="0" borderId="3" xfId="0" applyNumberFormat="1" applyFont="1" applyBorder="1" applyAlignment="1"/>
    <xf numFmtId="0" fontId="18" fillId="0" borderId="4" xfId="0" applyFont="1" applyBorder="1" applyAlignment="1">
      <alignment horizontal="center"/>
    </xf>
    <xf numFmtId="0" fontId="72" fillId="0" borderId="3" xfId="0" applyFont="1" applyBorder="1" applyAlignment="1">
      <alignment horizontal="left"/>
    </xf>
    <xf numFmtId="0" fontId="72" fillId="0" borderId="3" xfId="0" applyFont="1" applyBorder="1" applyAlignment="1">
      <alignment horizontal="center"/>
    </xf>
    <xf numFmtId="0" fontId="13" fillId="0" borderId="3" xfId="0" applyFont="1" applyBorder="1"/>
    <xf numFmtId="0" fontId="72" fillId="0" borderId="3" xfId="0" applyFont="1" applyBorder="1"/>
    <xf numFmtId="0" fontId="13" fillId="0" borderId="3" xfId="0" applyFont="1" applyBorder="1" applyAlignment="1">
      <alignment horizontal="center" vertical="center"/>
    </xf>
    <xf numFmtId="0" fontId="72" fillId="0" borderId="3" xfId="0" applyFont="1" applyBorder="1" applyAlignment="1">
      <alignment horizontal="center" vertical="center"/>
    </xf>
    <xf numFmtId="0" fontId="0" fillId="0" borderId="3" xfId="0" quotePrefix="1" applyNumberFormat="1" applyFont="1" applyBorder="1" applyAlignment="1">
      <alignment horizontal="center"/>
    </xf>
    <xf numFmtId="0" fontId="13" fillId="0" borderId="1" xfId="0" applyNumberFormat="1" applyFont="1" applyBorder="1" applyAlignment="1">
      <alignment horizontal="left"/>
    </xf>
    <xf numFmtId="0" fontId="13" fillId="0" borderId="2" xfId="0" applyNumberFormat="1" applyFont="1" applyBorder="1" applyAlignment="1">
      <alignment horizontal="left"/>
    </xf>
    <xf numFmtId="0" fontId="13" fillId="0" borderId="2" xfId="0" applyNumberFormat="1" applyFont="1" applyBorder="1" applyAlignment="1">
      <alignment horizontal="center"/>
    </xf>
    <xf numFmtId="0" fontId="27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0" fontId="2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8" fillId="0" borderId="7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164" fontId="55" fillId="0" borderId="1" xfId="0" applyNumberFormat="1" applyFont="1" applyBorder="1" applyAlignment="1">
      <alignment horizontal="center"/>
    </xf>
    <xf numFmtId="164" fontId="55" fillId="0" borderId="17" xfId="0" applyNumberFormat="1" applyFont="1" applyBorder="1" applyAlignment="1">
      <alignment horizontal="center"/>
    </xf>
    <xf numFmtId="0" fontId="55" fillId="0" borderId="4" xfId="0" applyFont="1" applyBorder="1" applyAlignment="1">
      <alignment horizontal="center" vertical="center"/>
    </xf>
    <xf numFmtId="0" fontId="55" fillId="0" borderId="21" xfId="0" applyFont="1" applyBorder="1" applyAlignment="1">
      <alignment horizontal="center" vertical="center"/>
    </xf>
    <xf numFmtId="0" fontId="56" fillId="0" borderId="4" xfId="0" applyFont="1" applyBorder="1" applyAlignment="1">
      <alignment vertical="center" wrapText="1"/>
    </xf>
    <xf numFmtId="0" fontId="56" fillId="0" borderId="21" xfId="0" applyFont="1" applyBorder="1" applyAlignment="1">
      <alignment vertical="center" wrapText="1"/>
    </xf>
    <xf numFmtId="0" fontId="52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164" fontId="55" fillId="0" borderId="4" xfId="0" applyNumberFormat="1" applyFont="1" applyBorder="1" applyAlignment="1">
      <alignment horizontal="center"/>
    </xf>
    <xf numFmtId="164" fontId="55" fillId="0" borderId="21" xfId="0" applyNumberFormat="1" applyFont="1" applyBorder="1" applyAlignment="1">
      <alignment horizontal="center"/>
    </xf>
    <xf numFmtId="0" fontId="52" fillId="0" borderId="4" xfId="0" applyFont="1" applyFill="1" applyBorder="1" applyAlignment="1">
      <alignment horizontal="center"/>
    </xf>
    <xf numFmtId="0" fontId="52" fillId="0" borderId="21" xfId="0" applyFont="1" applyFill="1" applyBorder="1" applyAlignment="1">
      <alignment horizontal="center"/>
    </xf>
    <xf numFmtId="0" fontId="52" fillId="0" borderId="3" xfId="0" applyFont="1" applyFill="1" applyBorder="1" applyAlignment="1">
      <alignment horizontal="center"/>
    </xf>
    <xf numFmtId="0" fontId="52" fillId="0" borderId="22" xfId="0" applyFont="1" applyFill="1" applyBorder="1" applyAlignment="1">
      <alignment horizontal="center"/>
    </xf>
    <xf numFmtId="1" fontId="55" fillId="0" borderId="1" xfId="0" applyNumberFormat="1" applyFont="1" applyBorder="1" applyAlignment="1">
      <alignment horizontal="center"/>
    </xf>
    <xf numFmtId="1" fontId="55" fillId="0" borderId="17" xfId="0" applyNumberFormat="1" applyFont="1" applyBorder="1" applyAlignment="1">
      <alignment horizontal="center"/>
    </xf>
    <xf numFmtId="1" fontId="55" fillId="0" borderId="4" xfId="0" applyNumberFormat="1" applyFont="1" applyBorder="1" applyAlignment="1">
      <alignment horizontal="center"/>
    </xf>
    <xf numFmtId="1" fontId="55" fillId="0" borderId="21" xfId="0" applyNumberFormat="1" applyFont="1" applyBorder="1" applyAlignment="1">
      <alignment horizontal="center"/>
    </xf>
    <xf numFmtId="0" fontId="0" fillId="0" borderId="3" xfId="0" applyBorder="1"/>
    <xf numFmtId="2" fontId="16" fillId="0" borderId="3" xfId="0" applyNumberFormat="1" applyFont="1" applyBorder="1" applyAlignment="1">
      <alignment horizontal="right"/>
    </xf>
    <xf numFmtId="2" fontId="16" fillId="0" borderId="3" xfId="0" applyNumberFormat="1" applyFont="1" applyBorder="1" applyAlignment="1">
      <alignment horizontal="center"/>
    </xf>
    <xf numFmtId="2" fontId="74" fillId="0" borderId="3" xfId="0" applyNumberFormat="1" applyFont="1" applyBorder="1" applyAlignment="1">
      <alignment horizontal="right"/>
    </xf>
    <xf numFmtId="2" fontId="13" fillId="0" borderId="6" xfId="0" applyNumberFormat="1" applyFont="1" applyBorder="1"/>
    <xf numFmtId="0" fontId="16" fillId="0" borderId="3" xfId="0" applyNumberFormat="1" applyFont="1" applyBorder="1" applyAlignment="1">
      <alignment horizontal="right"/>
    </xf>
    <xf numFmtId="0" fontId="33" fillId="0" borderId="3" xfId="0" applyFont="1" applyBorder="1" applyAlignment="1">
      <alignment horizontal="right"/>
    </xf>
    <xf numFmtId="0" fontId="13" fillId="0" borderId="3" xfId="0" applyNumberFormat="1" applyFont="1" applyBorder="1" applyAlignment="1">
      <alignment horizontal="right"/>
    </xf>
    <xf numFmtId="0" fontId="72" fillId="0" borderId="3" xfId="0" applyFont="1" applyFill="1" applyBorder="1" applyAlignment="1">
      <alignment horizontal="right"/>
    </xf>
    <xf numFmtId="2" fontId="31" fillId="0" borderId="3" xfId="0" applyNumberFormat="1" applyFont="1" applyFill="1" applyBorder="1" applyAlignment="1">
      <alignment horizontal="right"/>
    </xf>
    <xf numFmtId="0" fontId="11" fillId="0" borderId="3" xfId="0" applyNumberFormat="1" applyFont="1" applyBorder="1" applyAlignment="1">
      <alignment horizontal="right"/>
    </xf>
    <xf numFmtId="0" fontId="12" fillId="0" borderId="3" xfId="0" applyNumberFormat="1" applyFont="1" applyBorder="1" applyAlignment="1">
      <alignment horizontal="right"/>
    </xf>
    <xf numFmtId="0" fontId="13" fillId="0" borderId="5" xfId="0" applyFont="1" applyBorder="1"/>
    <xf numFmtId="0" fontId="13" fillId="0" borderId="0" xfId="0" applyFont="1" applyFill="1" applyBorder="1"/>
    <xf numFmtId="0" fontId="13" fillId="0" borderId="0" xfId="0" applyFont="1" applyBorder="1"/>
    <xf numFmtId="2" fontId="13" fillId="0" borderId="0" xfId="0" applyNumberFormat="1" applyFont="1" applyBorder="1" applyAlignment="1">
      <alignment horizontal="right"/>
    </xf>
    <xf numFmtId="1" fontId="0" fillId="2" borderId="0" xfId="0" applyNumberFormat="1" applyFill="1" applyBorder="1" applyAlignment="1">
      <alignment horizontal="center"/>
    </xf>
    <xf numFmtId="0" fontId="75" fillId="0" borderId="0" xfId="0" applyFont="1"/>
  </cellXfs>
  <cellStyles count="3">
    <cellStyle name="Normal" xfId="0" builtinId="0"/>
    <cellStyle name="Parastais 2 2" xfId="1" xr:uid="{00000000-0005-0000-0000-000000000000}"/>
    <cellStyle name="Percent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7</xdr:col>
      <xdr:colOff>481069</xdr:colOff>
      <xdr:row>16</xdr:row>
      <xdr:rowOff>104775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03F90E7-9B1A-4E2A-9470-CA8B9D420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952500"/>
          <a:ext cx="3529069" cy="220027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258505</xdr:colOff>
      <xdr:row>3</xdr:row>
      <xdr:rowOff>24653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35319AF-9C6F-43EF-AAE2-DE6642F77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76200"/>
          <a:ext cx="772855" cy="48185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258505</xdr:colOff>
      <xdr:row>3</xdr:row>
      <xdr:rowOff>24653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9BD3908-95A3-4154-A96D-147593D04C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76200"/>
          <a:ext cx="772855" cy="48185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325180</xdr:colOff>
      <xdr:row>3</xdr:row>
      <xdr:rowOff>24653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D615786-49D4-4827-B700-47D0E26EF1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76200"/>
          <a:ext cx="772855" cy="48185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459090</xdr:colOff>
      <xdr:row>3</xdr:row>
      <xdr:rowOff>33618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F65F1E5-9B10-4219-9B02-F9E30310E8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853" y="78441"/>
          <a:ext cx="772855" cy="48185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459090</xdr:colOff>
      <xdr:row>3</xdr:row>
      <xdr:rowOff>33617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D2E1A40-D8A1-41E6-8EC2-AFFAEA5B37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853" y="67235"/>
          <a:ext cx="772855" cy="48185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458530</xdr:colOff>
      <xdr:row>3</xdr:row>
      <xdr:rowOff>24653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3A93C76-146E-4039-A052-FFC5F18F93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76200"/>
          <a:ext cx="772855" cy="48185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459090</xdr:colOff>
      <xdr:row>3</xdr:row>
      <xdr:rowOff>33618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7769420-218F-4A8C-8942-265FF6080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853" y="78441"/>
          <a:ext cx="772855" cy="48185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163255</xdr:colOff>
      <xdr:row>2</xdr:row>
      <xdr:rowOff>62753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FE72AB2-C12D-433E-9DCC-ECAA0B978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72855" cy="48185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163255</xdr:colOff>
      <xdr:row>2</xdr:row>
      <xdr:rowOff>253253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04F3311-B13A-49C7-AE08-844099B17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772855" cy="481853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772855</xdr:colOff>
      <xdr:row>1</xdr:row>
      <xdr:rowOff>215153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E2CAF8D-E0D1-40FA-BF92-AD10242B1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72855" cy="4818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905996</xdr:colOff>
      <xdr:row>2</xdr:row>
      <xdr:rowOff>140459</xdr:rowOff>
    </xdr:to>
    <xdr:pic>
      <xdr:nvPicPr>
        <xdr:cNvPr id="2" name="Рисунок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05996" cy="60718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914400</xdr:colOff>
      <xdr:row>2</xdr:row>
      <xdr:rowOff>121753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45E0C94-E73F-4F36-8006-FAF26B954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914400" cy="588478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458530</xdr:colOff>
      <xdr:row>3</xdr:row>
      <xdr:rowOff>24653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87F8A4D-E09E-4F5B-AC8D-F24EE5C76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190500"/>
          <a:ext cx="772855" cy="481853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458530</xdr:colOff>
      <xdr:row>3</xdr:row>
      <xdr:rowOff>24653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FA3129F-690A-48E5-9784-575B26B5E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190500"/>
          <a:ext cx="772855" cy="481853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459090</xdr:colOff>
      <xdr:row>3</xdr:row>
      <xdr:rowOff>33618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8508907-3517-4AD0-A3CB-B653A966B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853" y="190500"/>
          <a:ext cx="772855" cy="481853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458530</xdr:colOff>
      <xdr:row>3</xdr:row>
      <xdr:rowOff>24653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E521F34-C680-4542-83A4-5011FB951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190500"/>
          <a:ext cx="772855" cy="481853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458530</xdr:colOff>
      <xdr:row>3</xdr:row>
      <xdr:rowOff>24653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743B884-F5F7-4D00-BD3D-C81A53617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76200"/>
          <a:ext cx="772855" cy="481853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391855</xdr:colOff>
      <xdr:row>3</xdr:row>
      <xdr:rowOff>24653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B5AF170-C01B-4D14-8E67-835A776E2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76200"/>
          <a:ext cx="772855" cy="481853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358237</xdr:colOff>
      <xdr:row>2</xdr:row>
      <xdr:rowOff>33618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ED783A9-DDE5-4B68-8FBD-EB2A45DDA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72855" cy="481853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324620</xdr:colOff>
      <xdr:row>3</xdr:row>
      <xdr:rowOff>33618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4602642-4F7F-44CA-8E8A-5AC01CEC9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853" y="78441"/>
          <a:ext cx="772855" cy="481853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29905</xdr:colOff>
      <xdr:row>3</xdr:row>
      <xdr:rowOff>24653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49EE25B-47F8-4F4B-AE37-37DE28FE9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76200"/>
          <a:ext cx="772855" cy="481853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302208</xdr:colOff>
      <xdr:row>3</xdr:row>
      <xdr:rowOff>33618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0232F86-B91B-4BB6-A2C0-54EFE0105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853" y="78441"/>
          <a:ext cx="772855" cy="48185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772855</xdr:colOff>
      <xdr:row>2</xdr:row>
      <xdr:rowOff>15128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22D528D-5C9B-408D-95D7-D97D16787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72855" cy="481853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372805</xdr:colOff>
      <xdr:row>3</xdr:row>
      <xdr:rowOff>24653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FAC2BCC-75EC-489B-A01C-F7D6BC773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76200"/>
          <a:ext cx="772855" cy="481853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459090</xdr:colOff>
      <xdr:row>3</xdr:row>
      <xdr:rowOff>33618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A6F6A11-390A-4663-AF8F-78C4B2922C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853" y="78441"/>
          <a:ext cx="772855" cy="481853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382330</xdr:colOff>
      <xdr:row>3</xdr:row>
      <xdr:rowOff>24653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63E2142-337F-4B71-BBB4-BC69A5A32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76200"/>
          <a:ext cx="772855" cy="48185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2</xdr:col>
      <xdr:colOff>257385</xdr:colOff>
      <xdr:row>3</xdr:row>
      <xdr:rowOff>33618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FA16D41-B315-4E10-8EA8-67384D89E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854" y="78441"/>
          <a:ext cx="772855" cy="48185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258505</xdr:colOff>
      <xdr:row>3</xdr:row>
      <xdr:rowOff>24653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85959C1-D195-4CC0-B44A-A738E3B2D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76200"/>
          <a:ext cx="772855" cy="48185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257384</xdr:colOff>
      <xdr:row>3</xdr:row>
      <xdr:rowOff>33618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7E2715E-D80A-4B90-97A7-0F752D3E5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853" y="78441"/>
          <a:ext cx="772855" cy="48185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363280</xdr:colOff>
      <xdr:row>3</xdr:row>
      <xdr:rowOff>24653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8FFFA9B-61AB-435E-BFB2-E6E31AAE8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76200"/>
          <a:ext cx="772855" cy="48185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772855</xdr:colOff>
      <xdr:row>1</xdr:row>
      <xdr:rowOff>215153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9E0621A-484D-46F3-BCDC-6DA6C10B1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72855" cy="48185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258505</xdr:colOff>
      <xdr:row>3</xdr:row>
      <xdr:rowOff>24653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A6C8F3D-A23B-4A33-B677-9B8D14F40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76200"/>
          <a:ext cx="772855" cy="481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20:K26"/>
  <sheetViews>
    <sheetView tabSelected="1" workbookViewId="0">
      <selection activeCell="J11" sqref="J11"/>
    </sheetView>
  </sheetViews>
  <sheetFormatPr defaultRowHeight="15" x14ac:dyDescent="0.25"/>
  <cols>
    <col min="9" max="9" width="13.42578125" customWidth="1"/>
    <col min="10" max="10" width="17.85546875" customWidth="1"/>
  </cols>
  <sheetData>
    <row r="20" spans="1:11" ht="31.5" x14ac:dyDescent="0.5">
      <c r="A20" s="353" t="s">
        <v>329</v>
      </c>
      <c r="B20" s="354"/>
      <c r="C20" s="354"/>
      <c r="D20" s="354"/>
      <c r="E20" s="354"/>
      <c r="F20" s="354"/>
      <c r="G20" s="354"/>
      <c r="H20" s="354"/>
      <c r="I20" s="354"/>
      <c r="J20" s="238"/>
    </row>
    <row r="21" spans="1:11" ht="27" x14ac:dyDescent="0.35">
      <c r="A21" s="44"/>
      <c r="B21" s="60"/>
      <c r="C21" s="44"/>
      <c r="D21" s="44"/>
      <c r="E21" s="44"/>
      <c r="F21" s="44"/>
      <c r="G21" s="44"/>
      <c r="H21" s="44"/>
      <c r="I21" s="44"/>
      <c r="J21" s="44"/>
    </row>
    <row r="22" spans="1:11" ht="51.75" customHeight="1" x14ac:dyDescent="0.4">
      <c r="A22" s="349" t="s">
        <v>77</v>
      </c>
      <c r="B22" s="350"/>
      <c r="C22" s="350"/>
      <c r="D22" s="350"/>
      <c r="E22" s="350"/>
      <c r="F22" s="350"/>
      <c r="G22" s="350"/>
      <c r="H22" s="350"/>
      <c r="I22" s="350"/>
      <c r="J22" s="62"/>
      <c r="K22" s="62"/>
    </row>
    <row r="23" spans="1:11" ht="27" x14ac:dyDescent="0.35">
      <c r="A23" s="61"/>
      <c r="B23" s="61"/>
    </row>
    <row r="26" spans="1:11" ht="41.25" customHeight="1" x14ac:dyDescent="0.25">
      <c r="A26" s="351" t="s">
        <v>905</v>
      </c>
      <c r="B26" s="352"/>
      <c r="C26" s="352"/>
      <c r="D26" s="352"/>
      <c r="E26" s="352"/>
      <c r="F26" s="352"/>
      <c r="G26" s="352"/>
      <c r="H26" s="352"/>
      <c r="I26" s="352"/>
    </row>
  </sheetData>
  <mergeCells count="3">
    <mergeCell ref="A22:I22"/>
    <mergeCell ref="A26:I26"/>
    <mergeCell ref="A20:I20"/>
  </mergeCells>
  <printOptions horizontalCentered="1"/>
  <pageMargins left="0.70866141732283472" right="0" top="0.74803149606299213" bottom="0.74803149606299213" header="0.31496062992125984" footer="0.31496062992125984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AA25"/>
  <sheetViews>
    <sheetView topLeftCell="B1" zoomScale="115" zoomScaleNormal="115" workbookViewId="0">
      <selection activeCell="O24" sqref="O24:O25"/>
    </sheetView>
  </sheetViews>
  <sheetFormatPr defaultRowHeight="15" x14ac:dyDescent="0.25"/>
  <cols>
    <col min="1" max="1" width="1.42578125" style="4" customWidth="1"/>
    <col min="2" max="2" width="7.7109375" style="20" customWidth="1"/>
    <col min="3" max="3" width="12.140625" style="7" customWidth="1"/>
    <col min="4" max="5" width="16.140625" style="7" customWidth="1"/>
    <col min="6" max="7" width="8.7109375" style="7" customWidth="1"/>
    <col min="8" max="8" width="9.7109375" style="7" customWidth="1"/>
    <col min="9" max="9" width="5.85546875" style="27" customWidth="1"/>
    <col min="10" max="13" width="5.85546875" style="31" customWidth="1"/>
    <col min="14" max="14" width="5.85546875" style="27" customWidth="1"/>
    <col min="15" max="15" width="9.5703125" style="35" customWidth="1"/>
    <col min="16" max="16" width="7.140625" style="37" customWidth="1"/>
    <col min="17" max="17" width="6.28515625" style="37" customWidth="1"/>
    <col min="18" max="18" width="6.7109375" style="38" customWidth="1"/>
    <col min="19" max="19" width="5.7109375" style="29" customWidth="1"/>
    <col min="20" max="22" width="9.140625" style="4"/>
    <col min="23" max="27" width="9.140625" style="3"/>
    <col min="28" max="16384" width="9.140625" style="1"/>
  </cols>
  <sheetData>
    <row r="1" spans="1:27" ht="6" customHeight="1" x14ac:dyDescent="0.25">
      <c r="A1" s="8"/>
      <c r="B1" s="16"/>
      <c r="C1" s="22"/>
      <c r="H1" s="9"/>
      <c r="I1" s="23"/>
      <c r="J1" s="30"/>
      <c r="K1" s="30"/>
      <c r="L1" s="30"/>
      <c r="M1" s="30"/>
      <c r="N1" s="23"/>
    </row>
    <row r="2" spans="1:27" ht="18" x14ac:dyDescent="0.25">
      <c r="A2" s="8"/>
      <c r="B2" s="17"/>
      <c r="C2" s="12"/>
      <c r="D2" s="8"/>
      <c r="E2" s="8"/>
      <c r="F2" s="8"/>
      <c r="G2" s="8"/>
      <c r="H2" s="12"/>
      <c r="I2" s="39" t="s">
        <v>329</v>
      </c>
      <c r="J2" s="30"/>
      <c r="K2" s="30"/>
      <c r="L2" s="30"/>
      <c r="M2" s="30"/>
      <c r="N2" s="23"/>
    </row>
    <row r="3" spans="1:27" ht="18" x14ac:dyDescent="0.25">
      <c r="A3" s="13"/>
      <c r="B3" s="16"/>
      <c r="C3" s="22"/>
      <c r="H3" s="9"/>
      <c r="I3" s="24" t="s">
        <v>330</v>
      </c>
      <c r="J3" s="30"/>
      <c r="K3" s="30"/>
      <c r="L3" s="30"/>
      <c r="M3" s="30"/>
      <c r="N3" s="23"/>
    </row>
    <row r="4" spans="1:27" ht="21" x14ac:dyDescent="0.35">
      <c r="A4" s="2"/>
      <c r="B4" s="18"/>
      <c r="C4" s="5"/>
      <c r="D4" s="5"/>
      <c r="E4" s="6"/>
      <c r="F4" s="6"/>
      <c r="G4" s="6"/>
      <c r="H4" s="6"/>
      <c r="I4" s="25"/>
      <c r="J4" s="26"/>
      <c r="K4" s="26"/>
      <c r="L4" s="26"/>
      <c r="M4" s="26"/>
      <c r="N4" s="23"/>
      <c r="Q4" s="3"/>
      <c r="R4" s="3"/>
      <c r="S4" s="1"/>
      <c r="T4" s="1"/>
      <c r="U4" s="1"/>
      <c r="V4" s="1"/>
      <c r="W4" s="1"/>
      <c r="X4" s="1"/>
      <c r="Y4" s="1"/>
      <c r="Z4" s="1"/>
      <c r="AA4" s="1"/>
    </row>
    <row r="5" spans="1:27" ht="18.75" x14ac:dyDescent="0.3">
      <c r="A5" s="2"/>
      <c r="B5" s="173" t="s">
        <v>321</v>
      </c>
      <c r="C5" s="6"/>
      <c r="D5" s="6"/>
      <c r="E5" s="6"/>
      <c r="F5" s="6"/>
      <c r="G5" s="6"/>
      <c r="H5" s="6"/>
      <c r="I5" s="26"/>
      <c r="J5" s="26"/>
      <c r="K5" s="26"/>
      <c r="L5" s="26"/>
      <c r="M5" s="26"/>
      <c r="N5" s="33"/>
      <c r="Q5" s="3"/>
      <c r="R5" s="3"/>
      <c r="S5" s="1"/>
      <c r="T5" s="1"/>
      <c r="U5" s="1"/>
      <c r="V5" s="1"/>
      <c r="W5" s="1"/>
      <c r="X5" s="1"/>
      <c r="Y5" s="1"/>
      <c r="Z5" s="1"/>
      <c r="AA5" s="1"/>
    </row>
    <row r="6" spans="1:27" ht="31.5" customHeight="1" x14ac:dyDescent="0.25">
      <c r="A6" s="2"/>
      <c r="B6" s="113" t="s">
        <v>21</v>
      </c>
      <c r="C6" s="114" t="s">
        <v>111</v>
      </c>
      <c r="D6" s="115" t="s">
        <v>20</v>
      </c>
      <c r="E6" s="115" t="s">
        <v>112</v>
      </c>
      <c r="F6" s="116" t="s">
        <v>102</v>
      </c>
      <c r="G6" s="127" t="s">
        <v>197</v>
      </c>
      <c r="H6" s="117" t="s">
        <v>192</v>
      </c>
      <c r="I6" s="106">
        <v>1</v>
      </c>
      <c r="J6" s="106">
        <v>2</v>
      </c>
      <c r="K6" s="106">
        <v>3</v>
      </c>
      <c r="L6" s="106">
        <v>4</v>
      </c>
      <c r="M6" s="106">
        <v>5</v>
      </c>
      <c r="N6" s="106">
        <v>6</v>
      </c>
      <c r="O6" s="106" t="s">
        <v>277</v>
      </c>
      <c r="P6" s="118" t="s">
        <v>3</v>
      </c>
      <c r="Q6" s="119" t="s">
        <v>4</v>
      </c>
      <c r="R6" s="3"/>
      <c r="S6" s="1"/>
      <c r="T6" s="1"/>
      <c r="U6" s="1"/>
      <c r="V6" s="1"/>
      <c r="W6" s="1"/>
      <c r="X6" s="1"/>
      <c r="Y6" s="1"/>
      <c r="Z6" s="1"/>
      <c r="AA6" s="1"/>
    </row>
    <row r="7" spans="1:27" ht="19.5" customHeight="1" x14ac:dyDescent="0.3">
      <c r="A7" s="2"/>
      <c r="B7" s="21">
        <v>1</v>
      </c>
      <c r="C7" s="239" t="s">
        <v>465</v>
      </c>
      <c r="D7" s="240" t="s">
        <v>466</v>
      </c>
      <c r="E7" s="240" t="s">
        <v>467</v>
      </c>
      <c r="F7" s="175" t="s">
        <v>6</v>
      </c>
      <c r="G7" s="82">
        <v>2009</v>
      </c>
      <c r="H7" s="82" t="s">
        <v>12</v>
      </c>
      <c r="I7" s="331">
        <v>100.1</v>
      </c>
      <c r="J7" s="128">
        <v>101.3</v>
      </c>
      <c r="K7" s="128">
        <v>101.6</v>
      </c>
      <c r="L7" s="128">
        <v>100.4</v>
      </c>
      <c r="M7" s="128">
        <v>101.2</v>
      </c>
      <c r="N7" s="245">
        <v>101.3</v>
      </c>
      <c r="O7" s="229">
        <f t="shared" ref="O7:O23" si="0">SUM(I7:N7)</f>
        <v>605.9</v>
      </c>
      <c r="P7" s="36">
        <v>51</v>
      </c>
      <c r="Q7" s="304" t="s">
        <v>6</v>
      </c>
      <c r="R7" s="3"/>
      <c r="S7" s="1"/>
      <c r="T7" s="1"/>
      <c r="U7" s="1"/>
      <c r="V7" s="1"/>
      <c r="W7" s="1"/>
      <c r="X7" s="1"/>
      <c r="Y7" s="1"/>
      <c r="Z7" s="1"/>
      <c r="AA7" s="1"/>
    </row>
    <row r="8" spans="1:27" ht="19.5" customHeight="1" x14ac:dyDescent="0.3">
      <c r="A8" s="2"/>
      <c r="B8" s="21">
        <v>2</v>
      </c>
      <c r="C8" s="239" t="s">
        <v>464</v>
      </c>
      <c r="D8" s="240" t="s">
        <v>134</v>
      </c>
      <c r="E8" s="240" t="s">
        <v>135</v>
      </c>
      <c r="F8" s="175" t="s">
        <v>6</v>
      </c>
      <c r="G8" s="82">
        <v>2004</v>
      </c>
      <c r="H8" s="82" t="s">
        <v>12</v>
      </c>
      <c r="I8" s="331">
        <v>100.1</v>
      </c>
      <c r="J8" s="108">
        <v>102.4</v>
      </c>
      <c r="K8" s="108">
        <v>100.8</v>
      </c>
      <c r="L8" s="108">
        <v>104.3</v>
      </c>
      <c r="M8" s="108">
        <v>99.1</v>
      </c>
      <c r="N8" s="108">
        <v>99.1</v>
      </c>
      <c r="O8" s="229">
        <f t="shared" si="0"/>
        <v>605.80000000000007</v>
      </c>
      <c r="P8" s="164">
        <v>47.88</v>
      </c>
      <c r="Q8" s="304" t="s">
        <v>6</v>
      </c>
      <c r="R8" s="3"/>
      <c r="S8" s="1"/>
      <c r="T8" s="1"/>
      <c r="U8" s="1"/>
      <c r="V8" s="1"/>
      <c r="W8" s="1"/>
      <c r="X8" s="1"/>
      <c r="Y8" s="1"/>
      <c r="Z8" s="1"/>
      <c r="AA8" s="1"/>
    </row>
    <row r="9" spans="1:27" ht="19.5" customHeight="1" x14ac:dyDescent="0.25">
      <c r="A9" s="2"/>
      <c r="B9" s="21">
        <v>3</v>
      </c>
      <c r="C9" s="239" t="s">
        <v>404</v>
      </c>
      <c r="D9" s="240" t="s">
        <v>405</v>
      </c>
      <c r="E9" s="240" t="s">
        <v>397</v>
      </c>
      <c r="F9" s="82" t="s">
        <v>7</v>
      </c>
      <c r="G9" s="82">
        <v>2009</v>
      </c>
      <c r="H9" s="82" t="s">
        <v>12</v>
      </c>
      <c r="I9" s="309">
        <v>100.7</v>
      </c>
      <c r="J9" s="108">
        <v>100.5</v>
      </c>
      <c r="K9" s="108">
        <v>100.1</v>
      </c>
      <c r="L9" s="108">
        <v>100.2</v>
      </c>
      <c r="M9" s="108">
        <v>100.5</v>
      </c>
      <c r="N9" s="108">
        <v>102.4</v>
      </c>
      <c r="O9" s="229">
        <f t="shared" si="0"/>
        <v>604.4</v>
      </c>
      <c r="P9" s="164">
        <v>44.75</v>
      </c>
      <c r="Q9" s="82" t="s">
        <v>7</v>
      </c>
      <c r="R9" s="3"/>
      <c r="S9" s="1"/>
      <c r="T9" s="1"/>
      <c r="U9" s="1"/>
      <c r="V9" s="1"/>
      <c r="W9" s="1"/>
      <c r="X9" s="1"/>
      <c r="Y9" s="1"/>
      <c r="Z9" s="1"/>
      <c r="AA9" s="1"/>
    </row>
    <row r="10" spans="1:27" ht="19.5" customHeight="1" x14ac:dyDescent="0.25">
      <c r="A10" s="2"/>
      <c r="B10" s="21">
        <v>4</v>
      </c>
      <c r="C10" s="239" t="s">
        <v>865</v>
      </c>
      <c r="D10" s="240" t="s">
        <v>396</v>
      </c>
      <c r="E10" s="240" t="s">
        <v>866</v>
      </c>
      <c r="F10" s="82" t="s">
        <v>7</v>
      </c>
      <c r="G10" s="82">
        <v>2006</v>
      </c>
      <c r="H10" s="82" t="s">
        <v>12</v>
      </c>
      <c r="I10" s="309">
        <v>100.5</v>
      </c>
      <c r="J10" s="108">
        <v>99.9</v>
      </c>
      <c r="K10" s="108">
        <v>100.4</v>
      </c>
      <c r="L10" s="108">
        <v>101.6</v>
      </c>
      <c r="M10" s="108">
        <v>98.5</v>
      </c>
      <c r="N10" s="108">
        <v>100.5</v>
      </c>
      <c r="O10" s="229">
        <f t="shared" si="0"/>
        <v>601.4</v>
      </c>
      <c r="P10" s="164"/>
      <c r="Q10" s="82"/>
      <c r="R10" s="3"/>
      <c r="S10" s="1"/>
      <c r="T10" s="1"/>
      <c r="U10" s="1"/>
      <c r="V10" s="1"/>
      <c r="W10" s="1"/>
      <c r="X10" s="1"/>
      <c r="Y10" s="1"/>
      <c r="Z10" s="1"/>
      <c r="AA10" s="1"/>
    </row>
    <row r="11" spans="1:27" ht="19.5" customHeight="1" x14ac:dyDescent="0.25">
      <c r="A11" s="2"/>
      <c r="B11" s="21">
        <v>5</v>
      </c>
      <c r="C11" s="239" t="s">
        <v>401</v>
      </c>
      <c r="D11" s="240" t="s">
        <v>402</v>
      </c>
      <c r="E11" s="240" t="s">
        <v>403</v>
      </c>
      <c r="F11" s="82" t="s">
        <v>7</v>
      </c>
      <c r="G11" s="82">
        <v>2011</v>
      </c>
      <c r="H11" s="82" t="s">
        <v>12</v>
      </c>
      <c r="I11" s="309">
        <v>102.1</v>
      </c>
      <c r="J11" s="108">
        <v>99</v>
      </c>
      <c r="K11" s="108">
        <v>102.6</v>
      </c>
      <c r="L11" s="108">
        <v>100</v>
      </c>
      <c r="M11" s="108">
        <v>96.2</v>
      </c>
      <c r="N11" s="108">
        <v>101</v>
      </c>
      <c r="O11" s="229">
        <f t="shared" si="0"/>
        <v>600.9</v>
      </c>
      <c r="P11" s="164">
        <v>38.5</v>
      </c>
      <c r="Q11" s="82" t="s">
        <v>7</v>
      </c>
      <c r="R11" s="3"/>
      <c r="S11" s="1"/>
      <c r="T11" s="1"/>
      <c r="U11" s="1"/>
      <c r="V11" s="1"/>
      <c r="W11" s="1"/>
      <c r="X11" s="1"/>
      <c r="Y11" s="1"/>
      <c r="Z11" s="1"/>
      <c r="AA11" s="1"/>
    </row>
    <row r="12" spans="1:27" ht="19.5" customHeight="1" x14ac:dyDescent="0.25">
      <c r="A12" s="2"/>
      <c r="B12" s="21">
        <v>6</v>
      </c>
      <c r="C12" s="239" t="s">
        <v>341</v>
      </c>
      <c r="D12" s="240" t="s">
        <v>342</v>
      </c>
      <c r="E12" s="240" t="s">
        <v>343</v>
      </c>
      <c r="F12" s="82" t="s">
        <v>8</v>
      </c>
      <c r="G12" s="82">
        <v>2009</v>
      </c>
      <c r="H12" s="82" t="s">
        <v>12</v>
      </c>
      <c r="I12" s="309">
        <v>101</v>
      </c>
      <c r="J12" s="108">
        <v>101.5</v>
      </c>
      <c r="K12" s="108">
        <v>99.3</v>
      </c>
      <c r="L12" s="108">
        <v>98.5</v>
      </c>
      <c r="M12" s="108">
        <v>102.8</v>
      </c>
      <c r="N12" s="108">
        <v>97.7</v>
      </c>
      <c r="O12" s="229">
        <f t="shared" si="0"/>
        <v>600.80000000000007</v>
      </c>
      <c r="P12" s="164">
        <v>35.380000000000003</v>
      </c>
      <c r="Q12" s="82" t="s">
        <v>8</v>
      </c>
      <c r="R12" s="3"/>
      <c r="S12" s="1"/>
      <c r="T12" s="1"/>
      <c r="U12" s="1"/>
      <c r="V12" s="1"/>
      <c r="W12" s="1"/>
      <c r="X12" s="1"/>
      <c r="Y12" s="1"/>
      <c r="Z12" s="1"/>
      <c r="AA12" s="1"/>
    </row>
    <row r="13" spans="1:27" ht="19.5" customHeight="1" x14ac:dyDescent="0.3">
      <c r="A13" s="2"/>
      <c r="B13" s="21">
        <v>7</v>
      </c>
      <c r="C13" s="239" t="s">
        <v>216</v>
      </c>
      <c r="D13" s="240" t="s">
        <v>379</v>
      </c>
      <c r="E13" s="240" t="s">
        <v>380</v>
      </c>
      <c r="F13" s="175" t="s">
        <v>7</v>
      </c>
      <c r="G13" s="82">
        <v>2007</v>
      </c>
      <c r="H13" s="82" t="s">
        <v>12</v>
      </c>
      <c r="I13" s="309">
        <v>101.4</v>
      </c>
      <c r="J13" s="108">
        <v>98</v>
      </c>
      <c r="K13" s="108">
        <v>101.2</v>
      </c>
      <c r="L13" s="108">
        <v>100.8</v>
      </c>
      <c r="M13" s="108">
        <v>97</v>
      </c>
      <c r="N13" s="108">
        <v>101.1</v>
      </c>
      <c r="O13" s="229">
        <f t="shared" si="0"/>
        <v>599.5</v>
      </c>
      <c r="P13" s="164"/>
      <c r="Q13" s="82"/>
      <c r="R13" s="3"/>
      <c r="S13" s="1"/>
      <c r="T13" s="1"/>
      <c r="U13" s="1"/>
      <c r="V13" s="1"/>
      <c r="W13" s="1"/>
      <c r="X13" s="1"/>
      <c r="Y13" s="1"/>
      <c r="Z13" s="1"/>
      <c r="AA13" s="1"/>
    </row>
    <row r="14" spans="1:27" ht="19.5" customHeight="1" x14ac:dyDescent="0.3">
      <c r="A14" s="2"/>
      <c r="B14" s="21">
        <v>8</v>
      </c>
      <c r="C14" s="239" t="s">
        <v>484</v>
      </c>
      <c r="D14" s="240" t="s">
        <v>485</v>
      </c>
      <c r="E14" s="240" t="s">
        <v>486</v>
      </c>
      <c r="F14" s="175" t="s">
        <v>6</v>
      </c>
      <c r="G14" s="82">
        <v>2010</v>
      </c>
      <c r="H14" s="82" t="s">
        <v>12</v>
      </c>
      <c r="I14" s="331">
        <v>101.1</v>
      </c>
      <c r="J14" s="128">
        <v>98.5</v>
      </c>
      <c r="K14" s="128">
        <v>100.6</v>
      </c>
      <c r="L14" s="128">
        <v>98</v>
      </c>
      <c r="M14" s="128">
        <v>100.5</v>
      </c>
      <c r="N14" s="245">
        <v>99.1</v>
      </c>
      <c r="O14" s="229">
        <f t="shared" si="0"/>
        <v>597.79999999999995</v>
      </c>
      <c r="P14" s="36">
        <v>29.13</v>
      </c>
      <c r="Q14" s="304" t="s">
        <v>6</v>
      </c>
      <c r="R14" s="3"/>
      <c r="S14" s="1"/>
      <c r="T14" s="1"/>
      <c r="U14" s="1"/>
      <c r="V14" s="1"/>
      <c r="W14" s="1"/>
      <c r="X14" s="1"/>
      <c r="Y14" s="1"/>
      <c r="Z14" s="1"/>
      <c r="AA14" s="1"/>
    </row>
    <row r="15" spans="1:27" ht="19.5" customHeight="1" x14ac:dyDescent="0.25">
      <c r="A15" s="2"/>
      <c r="B15" s="21">
        <v>9</v>
      </c>
      <c r="C15" s="239" t="s">
        <v>350</v>
      </c>
      <c r="D15" s="240" t="s">
        <v>342</v>
      </c>
      <c r="E15" s="240" t="s">
        <v>351</v>
      </c>
      <c r="F15" s="82" t="s">
        <v>8</v>
      </c>
      <c r="G15" s="82">
        <v>2004</v>
      </c>
      <c r="H15" s="82" t="s">
        <v>12</v>
      </c>
      <c r="I15" s="309">
        <v>100.1</v>
      </c>
      <c r="J15" s="108">
        <v>100.1</v>
      </c>
      <c r="K15" s="108">
        <v>98.4</v>
      </c>
      <c r="L15" s="108">
        <v>100.2</v>
      </c>
      <c r="M15" s="108">
        <v>96.3</v>
      </c>
      <c r="N15" s="108">
        <v>99.9</v>
      </c>
      <c r="O15" s="229">
        <f t="shared" si="0"/>
        <v>595</v>
      </c>
      <c r="P15" s="164">
        <v>26</v>
      </c>
      <c r="Q15" s="82" t="s">
        <v>8</v>
      </c>
      <c r="R15" s="3"/>
      <c r="S15" s="1"/>
      <c r="T15" s="1"/>
      <c r="U15" s="1"/>
      <c r="V15" s="1"/>
      <c r="W15" s="1"/>
      <c r="X15" s="1"/>
      <c r="Y15" s="1"/>
      <c r="Z15" s="1"/>
      <c r="AA15" s="1"/>
    </row>
    <row r="16" spans="1:27" ht="19.5" customHeight="1" x14ac:dyDescent="0.3">
      <c r="A16" s="2"/>
      <c r="B16" s="21">
        <v>10</v>
      </c>
      <c r="C16" s="239" t="s">
        <v>438</v>
      </c>
      <c r="D16" s="240" t="s">
        <v>439</v>
      </c>
      <c r="E16" s="240" t="s">
        <v>806</v>
      </c>
      <c r="F16" s="175" t="s">
        <v>6</v>
      </c>
      <c r="G16" s="82">
        <v>2012</v>
      </c>
      <c r="H16" s="82" t="s">
        <v>12</v>
      </c>
      <c r="I16" s="309">
        <v>98.2</v>
      </c>
      <c r="J16" s="108">
        <v>97.5</v>
      </c>
      <c r="K16" s="108">
        <v>100.9</v>
      </c>
      <c r="L16" s="108">
        <v>99.3</v>
      </c>
      <c r="M16" s="108">
        <v>97.9</v>
      </c>
      <c r="N16" s="108">
        <v>101</v>
      </c>
      <c r="O16" s="229">
        <f t="shared" si="0"/>
        <v>594.80000000000007</v>
      </c>
      <c r="P16" s="164"/>
      <c r="Q16" s="82"/>
      <c r="R16" s="3"/>
      <c r="S16" s="1"/>
      <c r="T16" s="1"/>
      <c r="U16" s="1"/>
      <c r="V16" s="1"/>
      <c r="W16" s="1"/>
      <c r="X16" s="1"/>
      <c r="Y16" s="1"/>
      <c r="Z16" s="1"/>
      <c r="AA16" s="1"/>
    </row>
    <row r="17" spans="1:27" ht="19.5" customHeight="1" x14ac:dyDescent="0.25">
      <c r="A17" s="2"/>
      <c r="B17" s="21">
        <v>11</v>
      </c>
      <c r="C17" s="239" t="s">
        <v>864</v>
      </c>
      <c r="D17" s="240" t="s">
        <v>283</v>
      </c>
      <c r="E17" s="240" t="s">
        <v>284</v>
      </c>
      <c r="F17" s="82" t="s">
        <v>7</v>
      </c>
      <c r="G17" s="82">
        <v>2005</v>
      </c>
      <c r="H17" s="82" t="s">
        <v>12</v>
      </c>
      <c r="I17" s="309">
        <v>94.8</v>
      </c>
      <c r="J17" s="108">
        <v>100.2</v>
      </c>
      <c r="K17" s="108">
        <v>98.2</v>
      </c>
      <c r="L17" s="108">
        <v>100.3</v>
      </c>
      <c r="M17" s="108">
        <v>99.2</v>
      </c>
      <c r="N17" s="108">
        <v>100.2</v>
      </c>
      <c r="O17" s="229">
        <f t="shared" si="0"/>
        <v>592.9</v>
      </c>
      <c r="P17" s="164"/>
      <c r="Q17" s="82"/>
      <c r="R17" s="3"/>
      <c r="S17" s="1"/>
      <c r="T17" s="1"/>
      <c r="U17" s="1"/>
      <c r="V17" s="1"/>
      <c r="W17" s="1"/>
      <c r="X17" s="1"/>
      <c r="Y17" s="1"/>
      <c r="Z17" s="1"/>
      <c r="AA17" s="1"/>
    </row>
    <row r="18" spans="1:27" ht="19.5" customHeight="1" x14ac:dyDescent="0.3">
      <c r="A18" s="2"/>
      <c r="B18" s="21">
        <v>12</v>
      </c>
      <c r="C18" s="239" t="s">
        <v>450</v>
      </c>
      <c r="D18" s="240" t="s">
        <v>451</v>
      </c>
      <c r="E18" s="240" t="s">
        <v>452</v>
      </c>
      <c r="F18" s="175" t="s">
        <v>6</v>
      </c>
      <c r="G18" s="82">
        <v>2009</v>
      </c>
      <c r="H18" s="82" t="s">
        <v>12</v>
      </c>
      <c r="I18" s="309">
        <v>100</v>
      </c>
      <c r="J18" s="108">
        <v>98.8</v>
      </c>
      <c r="K18" s="108">
        <v>97.5</v>
      </c>
      <c r="L18" s="108">
        <v>99.1</v>
      </c>
      <c r="M18" s="108">
        <v>94.4</v>
      </c>
      <c r="N18" s="108">
        <v>98.7</v>
      </c>
      <c r="O18" s="229">
        <f t="shared" si="0"/>
        <v>588.5</v>
      </c>
      <c r="P18" s="164"/>
      <c r="Q18" s="82"/>
      <c r="R18" s="3"/>
      <c r="S18" s="1"/>
      <c r="T18" s="1"/>
      <c r="U18" s="1"/>
      <c r="V18" s="1"/>
      <c r="W18" s="1"/>
      <c r="X18" s="1"/>
      <c r="Y18" s="1"/>
      <c r="Z18" s="1"/>
      <c r="AA18" s="1"/>
    </row>
    <row r="19" spans="1:27" ht="19.5" customHeight="1" x14ac:dyDescent="0.25">
      <c r="A19" s="2"/>
      <c r="B19" s="21">
        <v>13</v>
      </c>
      <c r="C19" s="239" t="s">
        <v>282</v>
      </c>
      <c r="D19" s="240" t="s">
        <v>144</v>
      </c>
      <c r="E19" s="240" t="s">
        <v>145</v>
      </c>
      <c r="F19" s="82" t="s">
        <v>7</v>
      </c>
      <c r="G19" s="82">
        <v>2007</v>
      </c>
      <c r="H19" s="82" t="s">
        <v>12</v>
      </c>
      <c r="I19" s="309">
        <v>98.9</v>
      </c>
      <c r="J19" s="108">
        <v>95.3</v>
      </c>
      <c r="K19" s="108">
        <v>95.9</v>
      </c>
      <c r="L19" s="108">
        <v>94.9</v>
      </c>
      <c r="M19" s="108">
        <v>100.1</v>
      </c>
      <c r="N19" s="108">
        <v>100.7</v>
      </c>
      <c r="O19" s="229">
        <f t="shared" si="0"/>
        <v>585.80000000000007</v>
      </c>
      <c r="P19" s="164">
        <v>13.5</v>
      </c>
      <c r="Q19" s="82" t="s">
        <v>7</v>
      </c>
      <c r="R19" s="3"/>
      <c r="S19" s="1"/>
      <c r="T19" s="1"/>
      <c r="U19" s="1"/>
      <c r="V19" s="1"/>
      <c r="W19" s="1"/>
      <c r="X19" s="1"/>
      <c r="Y19" s="1"/>
      <c r="Z19" s="1"/>
      <c r="AA19" s="1"/>
    </row>
    <row r="20" spans="1:27" ht="19.5" customHeight="1" x14ac:dyDescent="0.3">
      <c r="A20" s="2"/>
      <c r="B20" s="21">
        <v>14</v>
      </c>
      <c r="C20" s="239" t="s">
        <v>440</v>
      </c>
      <c r="D20" s="240" t="s">
        <v>441</v>
      </c>
      <c r="E20" s="240" t="s">
        <v>137</v>
      </c>
      <c r="F20" s="175" t="s">
        <v>6</v>
      </c>
      <c r="G20" s="82">
        <v>2012</v>
      </c>
      <c r="H20" s="82" t="s">
        <v>12</v>
      </c>
      <c r="I20" s="309">
        <v>97.8</v>
      </c>
      <c r="J20" s="108">
        <v>96.3</v>
      </c>
      <c r="K20" s="108">
        <v>97.7</v>
      </c>
      <c r="L20" s="108">
        <v>96.2</v>
      </c>
      <c r="M20" s="108">
        <v>98</v>
      </c>
      <c r="N20" s="108">
        <v>98.7</v>
      </c>
      <c r="O20" s="229">
        <f t="shared" si="0"/>
        <v>584.70000000000005</v>
      </c>
      <c r="P20" s="164"/>
      <c r="Q20" s="82"/>
      <c r="R20" s="3"/>
      <c r="S20" s="1"/>
      <c r="T20" s="1"/>
      <c r="U20" s="1"/>
      <c r="V20" s="1"/>
      <c r="W20" s="1"/>
      <c r="X20" s="1"/>
      <c r="Y20" s="1"/>
      <c r="Z20" s="1"/>
      <c r="AA20" s="1"/>
    </row>
    <row r="21" spans="1:27" ht="19.5" customHeight="1" x14ac:dyDescent="0.3">
      <c r="A21" s="2"/>
      <c r="B21" s="21">
        <v>15</v>
      </c>
      <c r="C21" s="239" t="s">
        <v>448</v>
      </c>
      <c r="D21" s="240" t="s">
        <v>449</v>
      </c>
      <c r="E21" s="240" t="s">
        <v>421</v>
      </c>
      <c r="F21" s="175" t="s">
        <v>6</v>
      </c>
      <c r="G21" s="82">
        <v>2008</v>
      </c>
      <c r="H21" s="82" t="s">
        <v>12</v>
      </c>
      <c r="I21" s="309">
        <v>95</v>
      </c>
      <c r="J21" s="108">
        <v>98</v>
      </c>
      <c r="K21" s="108">
        <v>92.2</v>
      </c>
      <c r="L21" s="108">
        <v>96.3</v>
      </c>
      <c r="M21" s="108">
        <v>97.5</v>
      </c>
      <c r="N21" s="108">
        <v>100.7</v>
      </c>
      <c r="O21" s="229">
        <f t="shared" si="0"/>
        <v>579.70000000000005</v>
      </c>
      <c r="P21" s="164"/>
      <c r="Q21" s="82"/>
      <c r="R21" s="3"/>
      <c r="S21" s="1"/>
      <c r="T21" s="1"/>
      <c r="U21" s="1"/>
      <c r="V21" s="1"/>
      <c r="W21" s="1"/>
      <c r="X21" s="1"/>
      <c r="Y21" s="1"/>
      <c r="Z21" s="1"/>
      <c r="AA21" s="1"/>
    </row>
    <row r="22" spans="1:27" ht="19.5" customHeight="1" x14ac:dyDescent="0.3">
      <c r="A22" s="2"/>
      <c r="B22" s="21">
        <v>16</v>
      </c>
      <c r="C22" s="297" t="s">
        <v>435</v>
      </c>
      <c r="D22" s="298" t="s">
        <v>436</v>
      </c>
      <c r="E22" s="298" t="s">
        <v>437</v>
      </c>
      <c r="F22" s="338" t="s">
        <v>6</v>
      </c>
      <c r="G22" s="299">
        <v>2008</v>
      </c>
      <c r="H22" s="299" t="s">
        <v>12</v>
      </c>
      <c r="I22" s="332">
        <v>91.3</v>
      </c>
      <c r="J22" s="300">
        <v>98.9</v>
      </c>
      <c r="K22" s="300">
        <v>98.2</v>
      </c>
      <c r="L22" s="300">
        <v>93.4</v>
      </c>
      <c r="M22" s="300">
        <v>98.8</v>
      </c>
      <c r="N22" s="300">
        <v>93.5</v>
      </c>
      <c r="O22" s="301">
        <f t="shared" si="0"/>
        <v>574.09999999999991</v>
      </c>
      <c r="P22" s="302"/>
      <c r="Q22" s="299"/>
      <c r="R22" s="3"/>
      <c r="S22" s="1"/>
      <c r="T22" s="1"/>
      <c r="U22" s="1"/>
      <c r="V22" s="1"/>
      <c r="W22" s="1"/>
      <c r="X22" s="1"/>
      <c r="Y22" s="1"/>
      <c r="Z22" s="1"/>
      <c r="AA22" s="1"/>
    </row>
    <row r="23" spans="1:27" ht="18.75" customHeight="1" x14ac:dyDescent="0.25">
      <c r="B23" s="21">
        <v>17</v>
      </c>
      <c r="C23" s="239" t="s">
        <v>840</v>
      </c>
      <c r="D23" s="240" t="s">
        <v>841</v>
      </c>
      <c r="E23" s="240" t="s">
        <v>842</v>
      </c>
      <c r="F23" s="82" t="s">
        <v>8</v>
      </c>
      <c r="G23" s="82">
        <v>2010</v>
      </c>
      <c r="H23" s="82" t="s">
        <v>12</v>
      </c>
      <c r="I23" s="309">
        <v>92.7</v>
      </c>
      <c r="J23" s="108">
        <v>94.7</v>
      </c>
      <c r="K23" s="108">
        <v>95.4</v>
      </c>
      <c r="L23" s="108">
        <v>93.5</v>
      </c>
      <c r="M23" s="108">
        <v>91.1</v>
      </c>
      <c r="N23" s="108">
        <v>83.8</v>
      </c>
      <c r="O23" s="301">
        <f t="shared" si="0"/>
        <v>551.19999999999993</v>
      </c>
      <c r="P23" s="164">
        <v>1</v>
      </c>
      <c r="Q23" s="82" t="s">
        <v>8</v>
      </c>
    </row>
    <row r="24" spans="1:27" ht="18.75" x14ac:dyDescent="0.3">
      <c r="B24" s="83" t="s">
        <v>891</v>
      </c>
      <c r="C24" s="239" t="s">
        <v>413</v>
      </c>
      <c r="D24" s="240" t="s">
        <v>414</v>
      </c>
      <c r="E24" s="240" t="s">
        <v>415</v>
      </c>
      <c r="F24" s="175" t="s">
        <v>6</v>
      </c>
      <c r="G24" s="82">
        <v>2009</v>
      </c>
      <c r="H24" s="82" t="s">
        <v>12</v>
      </c>
      <c r="I24" s="309"/>
      <c r="J24" s="108"/>
      <c r="K24" s="108"/>
      <c r="L24" s="108"/>
      <c r="M24" s="108"/>
      <c r="N24" s="108"/>
      <c r="O24" s="301"/>
      <c r="P24" s="164"/>
      <c r="Q24" s="82"/>
    </row>
    <row r="25" spans="1:27" ht="18.75" x14ac:dyDescent="0.3">
      <c r="B25" s="83" t="s">
        <v>891</v>
      </c>
      <c r="C25" s="239" t="s">
        <v>433</v>
      </c>
      <c r="D25" s="240" t="s">
        <v>149</v>
      </c>
      <c r="E25" s="240" t="s">
        <v>434</v>
      </c>
      <c r="F25" s="175" t="s">
        <v>6</v>
      </c>
      <c r="G25" s="82">
        <v>2010</v>
      </c>
      <c r="H25" s="82" t="s">
        <v>12</v>
      </c>
      <c r="I25" s="309"/>
      <c r="J25" s="108"/>
      <c r="K25" s="108"/>
      <c r="L25" s="108"/>
      <c r="M25" s="108"/>
      <c r="N25" s="108"/>
      <c r="O25" s="229"/>
      <c r="P25" s="164"/>
      <c r="Q25" s="82"/>
    </row>
  </sheetData>
  <sortState xmlns:xlrd2="http://schemas.microsoft.com/office/spreadsheetml/2017/richdata2" ref="B7:Q25">
    <sortCondition descending="1" ref="O7:O25"/>
    <sortCondition descending="1" ref="N7:N25"/>
  </sortState>
  <printOptions horizontalCentered="1"/>
  <pageMargins left="0" right="0" top="0.74803149606299213" bottom="0.74803149606299213" header="0.31496062992125984" footer="0.31496062992125984"/>
  <pageSetup paperSize="9" scale="9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AA20"/>
  <sheetViews>
    <sheetView topLeftCell="C1" zoomScale="115" zoomScaleNormal="115" workbookViewId="0">
      <selection activeCell="P18" sqref="P18"/>
    </sheetView>
  </sheetViews>
  <sheetFormatPr defaultRowHeight="15" x14ac:dyDescent="0.25"/>
  <cols>
    <col min="1" max="1" width="1.42578125" style="4" customWidth="1"/>
    <col min="2" max="2" width="7.7109375" style="20" customWidth="1"/>
    <col min="3" max="3" width="12.140625" style="7" customWidth="1"/>
    <col min="4" max="4" width="12.7109375" style="7" customWidth="1"/>
    <col min="5" max="5" width="14" style="7" customWidth="1"/>
    <col min="6" max="7" width="8.7109375" style="7" customWidth="1"/>
    <col min="8" max="8" width="9.7109375" style="7" customWidth="1"/>
    <col min="9" max="9" width="6.7109375" style="27" customWidth="1"/>
    <col min="10" max="13" width="6.7109375" style="31" customWidth="1"/>
    <col min="14" max="14" width="6.7109375" style="27" customWidth="1"/>
    <col min="15" max="15" width="9.5703125" style="35" customWidth="1"/>
    <col min="16" max="16" width="7.140625" style="37" customWidth="1"/>
    <col min="17" max="17" width="6.28515625" style="37" customWidth="1"/>
    <col min="18" max="18" width="6.7109375" style="38" customWidth="1"/>
    <col min="19" max="19" width="5.7109375" style="29" customWidth="1"/>
    <col min="20" max="22" width="9.140625" style="4"/>
    <col min="23" max="27" width="9.140625" style="3"/>
    <col min="28" max="16384" width="9.140625" style="1"/>
  </cols>
  <sheetData>
    <row r="1" spans="1:27" ht="6" customHeight="1" x14ac:dyDescent="0.25">
      <c r="A1" s="8"/>
      <c r="B1" s="16"/>
      <c r="C1" s="22"/>
      <c r="H1" s="9"/>
      <c r="I1" s="23"/>
      <c r="J1" s="30"/>
      <c r="K1" s="30"/>
      <c r="L1" s="30"/>
      <c r="M1" s="30"/>
      <c r="N1" s="23"/>
    </row>
    <row r="2" spans="1:27" ht="18" x14ac:dyDescent="0.25">
      <c r="A2" s="8"/>
      <c r="B2" s="17"/>
      <c r="C2" s="12"/>
      <c r="D2" s="8"/>
      <c r="E2" s="8"/>
      <c r="F2" s="8"/>
      <c r="G2" s="8"/>
      <c r="H2" s="12"/>
      <c r="I2" s="39" t="s">
        <v>329</v>
      </c>
      <c r="J2" s="30"/>
      <c r="K2" s="30"/>
      <c r="L2" s="30"/>
      <c r="M2" s="30"/>
      <c r="N2" s="23"/>
    </row>
    <row r="3" spans="1:27" ht="18" x14ac:dyDescent="0.25">
      <c r="A3" s="13"/>
      <c r="B3" s="16"/>
      <c r="C3" s="22"/>
      <c r="H3" s="9"/>
      <c r="I3" s="24" t="s">
        <v>330</v>
      </c>
      <c r="J3" s="30"/>
      <c r="K3" s="30"/>
      <c r="L3" s="30"/>
      <c r="M3" s="30"/>
      <c r="N3" s="23"/>
    </row>
    <row r="4" spans="1:27" ht="21" x14ac:dyDescent="0.35">
      <c r="A4" s="2"/>
      <c r="B4" s="18"/>
      <c r="C4" s="5"/>
      <c r="D4" s="5"/>
      <c r="E4" s="6"/>
      <c r="F4" s="6"/>
      <c r="G4" s="6"/>
      <c r="H4" s="6"/>
      <c r="I4" s="25"/>
      <c r="J4" s="26"/>
      <c r="K4" s="26"/>
      <c r="L4" s="26"/>
      <c r="M4" s="26"/>
      <c r="N4" s="23"/>
      <c r="Q4" s="3"/>
      <c r="R4" s="3"/>
      <c r="S4" s="1"/>
      <c r="T4" s="1"/>
      <c r="U4" s="1"/>
      <c r="V4" s="1"/>
      <c r="W4" s="1"/>
      <c r="X4" s="1"/>
      <c r="Y4" s="1"/>
      <c r="Z4" s="1"/>
      <c r="AA4" s="1"/>
    </row>
    <row r="5" spans="1:27" ht="18.75" x14ac:dyDescent="0.3">
      <c r="A5" s="2"/>
      <c r="B5" s="173" t="s">
        <v>322</v>
      </c>
      <c r="C5" s="6"/>
      <c r="D5" s="6"/>
      <c r="E5" s="6"/>
      <c r="F5" s="6"/>
      <c r="G5" s="6"/>
      <c r="H5" s="6"/>
      <c r="I5" s="26"/>
      <c r="J5" s="26"/>
      <c r="K5" s="26"/>
      <c r="L5" s="26"/>
      <c r="M5" s="26"/>
      <c r="N5" s="33"/>
      <c r="Q5" s="3"/>
      <c r="R5" s="3"/>
      <c r="S5" s="1"/>
      <c r="T5" s="1"/>
      <c r="U5" s="1"/>
      <c r="V5" s="1"/>
      <c r="W5" s="1"/>
      <c r="X5" s="1"/>
      <c r="Y5" s="1"/>
      <c r="Z5" s="1"/>
      <c r="AA5" s="1"/>
    </row>
    <row r="6" spans="1:27" ht="31.5" customHeight="1" x14ac:dyDescent="0.25">
      <c r="A6" s="2"/>
      <c r="B6" s="113" t="s">
        <v>21</v>
      </c>
      <c r="C6" s="114" t="s">
        <v>111</v>
      </c>
      <c r="D6" s="115" t="s">
        <v>20</v>
      </c>
      <c r="E6" s="115" t="s">
        <v>112</v>
      </c>
      <c r="F6" s="116" t="s">
        <v>102</v>
      </c>
      <c r="G6" s="127" t="s">
        <v>197</v>
      </c>
      <c r="H6" s="117" t="s">
        <v>192</v>
      </c>
      <c r="I6" s="106">
        <v>1</v>
      </c>
      <c r="J6" s="106">
        <v>2</v>
      </c>
      <c r="K6" s="106">
        <v>3</v>
      </c>
      <c r="L6" s="106">
        <v>4</v>
      </c>
      <c r="M6" s="106">
        <v>5</v>
      </c>
      <c r="N6" s="106">
        <v>6</v>
      </c>
      <c r="O6" s="106" t="s">
        <v>277</v>
      </c>
      <c r="P6" s="118" t="s">
        <v>3</v>
      </c>
      <c r="Q6" s="119" t="s">
        <v>4</v>
      </c>
      <c r="R6" s="3"/>
      <c r="S6" s="1"/>
      <c r="T6" s="1"/>
      <c r="U6" s="1"/>
      <c r="V6" s="1"/>
      <c r="W6" s="1"/>
      <c r="X6" s="1"/>
      <c r="Y6" s="1"/>
      <c r="Z6" s="1"/>
      <c r="AA6" s="1"/>
    </row>
    <row r="7" spans="1:27" ht="21" customHeight="1" x14ac:dyDescent="0.25">
      <c r="A7" s="2"/>
      <c r="B7" s="83">
        <v>1</v>
      </c>
      <c r="C7" s="239" t="s">
        <v>125</v>
      </c>
      <c r="D7" s="240" t="s">
        <v>168</v>
      </c>
      <c r="E7" s="240" t="s">
        <v>169</v>
      </c>
      <c r="F7" s="82" t="s">
        <v>8</v>
      </c>
      <c r="G7" s="82">
        <v>2003</v>
      </c>
      <c r="H7" s="82" t="s">
        <v>5</v>
      </c>
      <c r="I7" s="309">
        <v>103.5</v>
      </c>
      <c r="J7" s="245">
        <v>104.3</v>
      </c>
      <c r="K7" s="245">
        <v>102.4</v>
      </c>
      <c r="L7" s="245">
        <v>100.4</v>
      </c>
      <c r="M7" s="245">
        <v>103</v>
      </c>
      <c r="N7" s="245">
        <v>102.2</v>
      </c>
      <c r="O7" s="229">
        <f t="shared" ref="O7:O18" si="0">SUM(I7:N7)</f>
        <v>615.80000000000007</v>
      </c>
      <c r="P7" s="336">
        <v>51</v>
      </c>
      <c r="Q7" s="82" t="s">
        <v>8</v>
      </c>
      <c r="R7" s="3"/>
      <c r="S7" s="1"/>
      <c r="T7" s="1"/>
      <c r="U7" s="1"/>
      <c r="V7" s="1"/>
      <c r="W7" s="1"/>
      <c r="X7" s="1"/>
      <c r="Y7" s="1"/>
      <c r="Z7" s="1"/>
      <c r="AA7" s="1"/>
    </row>
    <row r="8" spans="1:27" ht="21" customHeight="1" x14ac:dyDescent="0.25">
      <c r="A8" s="2"/>
      <c r="B8" s="83">
        <v>2</v>
      </c>
      <c r="C8" s="239" t="s">
        <v>221</v>
      </c>
      <c r="D8" s="240" t="s">
        <v>180</v>
      </c>
      <c r="E8" s="240" t="s">
        <v>181</v>
      </c>
      <c r="F8" s="82" t="s">
        <v>7</v>
      </c>
      <c r="G8" s="82">
        <v>2008</v>
      </c>
      <c r="H8" s="82" t="s">
        <v>5</v>
      </c>
      <c r="I8" s="309">
        <v>102.3</v>
      </c>
      <c r="J8" s="245">
        <v>103.6</v>
      </c>
      <c r="K8" s="245">
        <v>102.1</v>
      </c>
      <c r="L8" s="245">
        <v>101.9</v>
      </c>
      <c r="M8" s="245">
        <v>103.1</v>
      </c>
      <c r="N8" s="245">
        <v>102.7</v>
      </c>
      <c r="O8" s="229">
        <f t="shared" si="0"/>
        <v>615.70000000000005</v>
      </c>
      <c r="P8" s="337">
        <v>46.46</v>
      </c>
      <c r="Q8" s="82" t="s">
        <v>7</v>
      </c>
      <c r="R8" s="3"/>
      <c r="S8" s="1"/>
      <c r="T8" s="1"/>
      <c r="U8" s="1"/>
      <c r="V8" s="1"/>
      <c r="W8" s="1"/>
      <c r="X8" s="1"/>
      <c r="Y8" s="1"/>
      <c r="Z8" s="1"/>
      <c r="AA8" s="1"/>
    </row>
    <row r="9" spans="1:27" ht="21" customHeight="1" x14ac:dyDescent="0.3">
      <c r="A9" s="2"/>
      <c r="B9" s="83">
        <v>3</v>
      </c>
      <c r="C9" s="239" t="s">
        <v>432</v>
      </c>
      <c r="D9" s="240" t="s">
        <v>170</v>
      </c>
      <c r="E9" s="240" t="s">
        <v>171</v>
      </c>
      <c r="F9" s="175" t="s">
        <v>6</v>
      </c>
      <c r="G9" s="82">
        <v>2004</v>
      </c>
      <c r="H9" s="82" t="s">
        <v>5</v>
      </c>
      <c r="I9" s="331">
        <v>102</v>
      </c>
      <c r="J9" s="245">
        <v>99.8</v>
      </c>
      <c r="K9" s="245">
        <v>101.4</v>
      </c>
      <c r="L9" s="245">
        <v>102.6</v>
      </c>
      <c r="M9" s="245">
        <v>102.8</v>
      </c>
      <c r="N9" s="245">
        <v>101.5</v>
      </c>
      <c r="O9" s="229">
        <f t="shared" si="0"/>
        <v>610.10000000000014</v>
      </c>
      <c r="P9" s="337">
        <v>41.91</v>
      </c>
      <c r="Q9" s="241" t="s">
        <v>6</v>
      </c>
      <c r="R9" s="3"/>
      <c r="S9" s="1"/>
      <c r="T9" s="1"/>
      <c r="U9" s="1"/>
      <c r="V9" s="1"/>
      <c r="W9" s="1"/>
      <c r="X9" s="1"/>
      <c r="Y9" s="1"/>
      <c r="Z9" s="1"/>
      <c r="AA9" s="1"/>
    </row>
    <row r="10" spans="1:27" ht="21" customHeight="1" x14ac:dyDescent="0.25">
      <c r="A10" s="2"/>
      <c r="B10" s="83">
        <v>4</v>
      </c>
      <c r="C10" s="239" t="s">
        <v>114</v>
      </c>
      <c r="D10" s="240" t="s">
        <v>151</v>
      </c>
      <c r="E10" s="240" t="s">
        <v>152</v>
      </c>
      <c r="F10" s="82" t="s">
        <v>8</v>
      </c>
      <c r="G10" s="82">
        <v>2000</v>
      </c>
      <c r="H10" s="82" t="s">
        <v>5</v>
      </c>
      <c r="I10" s="309">
        <v>100.9</v>
      </c>
      <c r="J10" s="245">
        <v>102.5</v>
      </c>
      <c r="K10" s="245">
        <v>100.2</v>
      </c>
      <c r="L10" s="245">
        <v>102.7</v>
      </c>
      <c r="M10" s="245">
        <v>102.7</v>
      </c>
      <c r="N10" s="245">
        <v>100.6</v>
      </c>
      <c r="O10" s="229">
        <f t="shared" si="0"/>
        <v>609.6</v>
      </c>
      <c r="P10" s="336">
        <v>37.369999999999997</v>
      </c>
      <c r="Q10" s="82" t="s">
        <v>8</v>
      </c>
      <c r="R10" s="3"/>
      <c r="S10" s="1"/>
      <c r="T10" s="1"/>
      <c r="U10" s="1"/>
      <c r="V10" s="1"/>
      <c r="W10" s="1"/>
      <c r="X10" s="1"/>
      <c r="Y10" s="1"/>
      <c r="Z10" s="1"/>
      <c r="AA10" s="1"/>
    </row>
    <row r="11" spans="1:27" ht="21" customHeight="1" x14ac:dyDescent="0.25">
      <c r="A11" s="2"/>
      <c r="B11" s="83">
        <v>5</v>
      </c>
      <c r="C11" s="239" t="s">
        <v>858</v>
      </c>
      <c r="D11" s="240" t="s">
        <v>25</v>
      </c>
      <c r="E11" s="240" t="s">
        <v>859</v>
      </c>
      <c r="F11" s="82" t="s">
        <v>8</v>
      </c>
      <c r="G11" s="82">
        <v>2006</v>
      </c>
      <c r="H11" s="82" t="s">
        <v>5</v>
      </c>
      <c r="I11" s="309">
        <v>102.4</v>
      </c>
      <c r="J11" s="245">
        <v>101</v>
      </c>
      <c r="K11" s="245">
        <v>99.5</v>
      </c>
      <c r="L11" s="245">
        <v>102.9</v>
      </c>
      <c r="M11" s="245">
        <v>102</v>
      </c>
      <c r="N11" s="245">
        <v>101.1</v>
      </c>
      <c r="O11" s="229">
        <f t="shared" si="0"/>
        <v>608.9</v>
      </c>
      <c r="P11" s="336">
        <v>32.819999999999993</v>
      </c>
      <c r="Q11" s="82" t="s">
        <v>8</v>
      </c>
      <c r="R11" s="3"/>
      <c r="S11" s="1"/>
      <c r="T11" s="1"/>
      <c r="U11" s="1"/>
      <c r="V11" s="1"/>
      <c r="W11" s="1"/>
      <c r="X11" s="1"/>
      <c r="Y11" s="1"/>
      <c r="Z11" s="1"/>
      <c r="AA11" s="1"/>
    </row>
    <row r="12" spans="1:27" ht="21" customHeight="1" x14ac:dyDescent="0.25">
      <c r="A12" s="2"/>
      <c r="B12" s="83">
        <v>6</v>
      </c>
      <c r="C12" s="239" t="s">
        <v>867</v>
      </c>
      <c r="D12" s="240" t="s">
        <v>285</v>
      </c>
      <c r="E12" s="240" t="s">
        <v>26</v>
      </c>
      <c r="F12" s="82" t="s">
        <v>7</v>
      </c>
      <c r="G12" s="82">
        <v>2000</v>
      </c>
      <c r="H12" s="82" t="s">
        <v>5</v>
      </c>
      <c r="I12" s="309">
        <v>99.8</v>
      </c>
      <c r="J12" s="245">
        <v>101.9</v>
      </c>
      <c r="K12" s="245">
        <v>101</v>
      </c>
      <c r="L12" s="245">
        <v>101.5</v>
      </c>
      <c r="M12" s="245">
        <v>101.2</v>
      </c>
      <c r="N12" s="245">
        <v>102</v>
      </c>
      <c r="O12" s="229">
        <f t="shared" si="0"/>
        <v>607.4</v>
      </c>
      <c r="P12" s="336"/>
      <c r="Q12" s="82"/>
      <c r="R12" s="3"/>
      <c r="S12" s="1"/>
      <c r="T12" s="1"/>
      <c r="U12" s="1"/>
      <c r="V12" s="1"/>
      <c r="W12" s="1"/>
      <c r="X12" s="1"/>
      <c r="Y12" s="1"/>
      <c r="Z12" s="1"/>
      <c r="AA12" s="1"/>
    </row>
    <row r="13" spans="1:27" ht="21" customHeight="1" x14ac:dyDescent="0.3">
      <c r="A13" s="2"/>
      <c r="B13" s="83">
        <v>7</v>
      </c>
      <c r="C13" s="239" t="s">
        <v>487</v>
      </c>
      <c r="D13" s="240" t="s">
        <v>488</v>
      </c>
      <c r="E13" s="240" t="s">
        <v>489</v>
      </c>
      <c r="F13" s="175" t="s">
        <v>6</v>
      </c>
      <c r="G13" s="82">
        <v>2001</v>
      </c>
      <c r="H13" s="82" t="s">
        <v>5</v>
      </c>
      <c r="I13" s="331">
        <v>99</v>
      </c>
      <c r="J13" s="245">
        <v>97</v>
      </c>
      <c r="K13" s="245">
        <v>103.6</v>
      </c>
      <c r="L13" s="245">
        <v>100.3</v>
      </c>
      <c r="M13" s="245">
        <v>103.8</v>
      </c>
      <c r="N13" s="245">
        <v>98.9</v>
      </c>
      <c r="O13" s="229">
        <f t="shared" si="0"/>
        <v>602.6</v>
      </c>
      <c r="P13" s="337">
        <v>23.72999999999999</v>
      </c>
      <c r="Q13" s="241" t="s">
        <v>6</v>
      </c>
      <c r="R13" s="3"/>
      <c r="S13" s="1"/>
      <c r="T13" s="1"/>
      <c r="U13" s="1"/>
      <c r="V13" s="1"/>
      <c r="W13" s="1"/>
      <c r="X13" s="1"/>
      <c r="Y13" s="1"/>
      <c r="Z13" s="1"/>
      <c r="AA13" s="1"/>
    </row>
    <row r="14" spans="1:27" ht="21" customHeight="1" x14ac:dyDescent="0.25">
      <c r="A14" s="2"/>
      <c r="B14" s="83">
        <v>8</v>
      </c>
      <c r="C14" s="239" t="s">
        <v>262</v>
      </c>
      <c r="D14" s="240" t="s">
        <v>28</v>
      </c>
      <c r="E14" s="240" t="s">
        <v>158</v>
      </c>
      <c r="F14" s="82" t="s">
        <v>7</v>
      </c>
      <c r="G14" s="82">
        <v>1997</v>
      </c>
      <c r="H14" s="82" t="s">
        <v>5</v>
      </c>
      <c r="I14" s="309">
        <v>101.6</v>
      </c>
      <c r="J14" s="245">
        <v>99.1</v>
      </c>
      <c r="K14" s="245">
        <v>100.4</v>
      </c>
      <c r="L14" s="245">
        <v>99.8</v>
      </c>
      <c r="M14" s="245">
        <v>97</v>
      </c>
      <c r="N14" s="245">
        <v>101</v>
      </c>
      <c r="O14" s="229">
        <f t="shared" si="0"/>
        <v>598.90000000000009</v>
      </c>
      <c r="P14" s="336"/>
      <c r="Q14" s="82"/>
      <c r="R14" s="3"/>
      <c r="S14" s="1"/>
      <c r="T14" s="1"/>
      <c r="U14" s="1"/>
      <c r="V14" s="1"/>
      <c r="W14" s="1"/>
      <c r="X14" s="1"/>
      <c r="Y14" s="1"/>
      <c r="Z14" s="1"/>
      <c r="AA14" s="1"/>
    </row>
    <row r="15" spans="1:27" ht="21" customHeight="1" x14ac:dyDescent="0.25">
      <c r="A15" s="2"/>
      <c r="B15" s="83">
        <v>9</v>
      </c>
      <c r="C15" s="239" t="s">
        <v>868</v>
      </c>
      <c r="D15" s="240" t="s">
        <v>869</v>
      </c>
      <c r="E15" s="240" t="s">
        <v>870</v>
      </c>
      <c r="F15" s="82" t="s">
        <v>7</v>
      </c>
      <c r="G15" s="82">
        <v>1969</v>
      </c>
      <c r="H15" s="82" t="s">
        <v>5</v>
      </c>
      <c r="I15" s="309">
        <v>101.5</v>
      </c>
      <c r="J15" s="245">
        <v>96.5</v>
      </c>
      <c r="K15" s="245">
        <v>99.6</v>
      </c>
      <c r="L15" s="245">
        <v>98.9</v>
      </c>
      <c r="M15" s="245">
        <v>102.8</v>
      </c>
      <c r="N15" s="245">
        <v>99.2</v>
      </c>
      <c r="O15" s="229">
        <f t="shared" si="0"/>
        <v>598.5</v>
      </c>
      <c r="P15" s="336"/>
      <c r="Q15" s="82"/>
      <c r="R15" s="3"/>
      <c r="S15" s="1"/>
      <c r="T15" s="1"/>
      <c r="U15" s="1"/>
      <c r="V15" s="1"/>
      <c r="W15" s="1"/>
      <c r="X15" s="1"/>
      <c r="Y15" s="1"/>
      <c r="Z15" s="1"/>
      <c r="AA15" s="1"/>
    </row>
    <row r="16" spans="1:27" ht="21" customHeight="1" x14ac:dyDescent="0.25">
      <c r="A16" s="2"/>
      <c r="B16" s="83">
        <v>10</v>
      </c>
      <c r="C16" s="239" t="s">
        <v>203</v>
      </c>
      <c r="D16" s="240" t="s">
        <v>25</v>
      </c>
      <c r="E16" s="240" t="s">
        <v>333</v>
      </c>
      <c r="F16" s="82" t="s">
        <v>8</v>
      </c>
      <c r="G16" s="82">
        <v>2009</v>
      </c>
      <c r="H16" s="82" t="s">
        <v>5</v>
      </c>
      <c r="I16" s="309">
        <v>100.6</v>
      </c>
      <c r="J16" s="245">
        <v>99.1</v>
      </c>
      <c r="K16" s="245">
        <v>99.9</v>
      </c>
      <c r="L16" s="245">
        <v>101.1</v>
      </c>
      <c r="M16" s="245">
        <v>100.2</v>
      </c>
      <c r="N16" s="245">
        <v>97.6</v>
      </c>
      <c r="O16" s="229">
        <f t="shared" si="0"/>
        <v>598.5</v>
      </c>
      <c r="P16" s="336"/>
      <c r="Q16" s="82"/>
      <c r="R16" s="3"/>
      <c r="S16" s="1"/>
      <c r="T16" s="1"/>
      <c r="U16" s="1"/>
      <c r="V16" s="1"/>
      <c r="W16" s="1"/>
      <c r="X16" s="1"/>
      <c r="Y16" s="1"/>
      <c r="Z16" s="1"/>
      <c r="AA16" s="1"/>
    </row>
    <row r="17" spans="1:27" ht="21" customHeight="1" x14ac:dyDescent="0.3">
      <c r="B17" s="83">
        <v>11</v>
      </c>
      <c r="C17" s="239" t="s">
        <v>474</v>
      </c>
      <c r="D17" s="240" t="s">
        <v>155</v>
      </c>
      <c r="E17" s="240" t="s">
        <v>156</v>
      </c>
      <c r="F17" s="175" t="s">
        <v>6</v>
      </c>
      <c r="G17" s="82">
        <v>2001</v>
      </c>
      <c r="H17" s="82" t="s">
        <v>5</v>
      </c>
      <c r="I17" s="331">
        <v>97</v>
      </c>
      <c r="J17" s="245">
        <v>99</v>
      </c>
      <c r="K17" s="245">
        <v>100.7</v>
      </c>
      <c r="L17" s="245">
        <v>100.5</v>
      </c>
      <c r="M17" s="245">
        <v>99.1</v>
      </c>
      <c r="N17" s="245">
        <v>98.5</v>
      </c>
      <c r="O17" s="229">
        <f t="shared" si="0"/>
        <v>594.79999999999995</v>
      </c>
      <c r="P17" s="214">
        <v>5.55</v>
      </c>
      <c r="Q17" s="241" t="s">
        <v>6</v>
      </c>
    </row>
    <row r="18" spans="1:27" ht="21" customHeight="1" x14ac:dyDescent="0.25">
      <c r="B18" s="83">
        <v>12</v>
      </c>
      <c r="C18" s="239" t="s">
        <v>846</v>
      </c>
      <c r="D18" s="240" t="s">
        <v>159</v>
      </c>
      <c r="E18" s="240" t="s">
        <v>27</v>
      </c>
      <c r="F18" s="82" t="s">
        <v>7</v>
      </c>
      <c r="G18" s="82">
        <v>2000</v>
      </c>
      <c r="H18" s="82" t="s">
        <v>5</v>
      </c>
      <c r="I18" s="309">
        <v>98.1</v>
      </c>
      <c r="J18" s="245">
        <v>98.1</v>
      </c>
      <c r="K18" s="245">
        <v>94.2</v>
      </c>
      <c r="L18" s="245">
        <v>93.5</v>
      </c>
      <c r="M18" s="245">
        <v>98.9</v>
      </c>
      <c r="N18" s="245">
        <v>100.6</v>
      </c>
      <c r="O18" s="229">
        <f t="shared" si="0"/>
        <v>583.4</v>
      </c>
      <c r="P18" s="164">
        <v>1</v>
      </c>
      <c r="Q18" s="82" t="s">
        <v>7</v>
      </c>
    </row>
    <row r="19" spans="1:27" ht="21" customHeight="1" x14ac:dyDescent="0.25">
      <c r="B19" s="83" t="s">
        <v>891</v>
      </c>
      <c r="C19" s="239" t="s">
        <v>133</v>
      </c>
      <c r="D19" s="240" t="s">
        <v>546</v>
      </c>
      <c r="E19" s="240" t="s">
        <v>547</v>
      </c>
      <c r="F19" s="82" t="s">
        <v>8</v>
      </c>
      <c r="G19" s="82">
        <v>2011</v>
      </c>
      <c r="H19" s="82" t="s">
        <v>5</v>
      </c>
      <c r="I19" s="309"/>
      <c r="J19" s="245"/>
      <c r="K19" s="245"/>
      <c r="L19" s="245"/>
      <c r="M19" s="245"/>
      <c r="N19" s="245"/>
      <c r="O19" s="229"/>
      <c r="P19" s="164"/>
      <c r="Q19" s="82"/>
    </row>
    <row r="20" spans="1:27" ht="21" customHeight="1" x14ac:dyDescent="0.25">
      <c r="A20" s="2"/>
      <c r="B20" s="83" t="s">
        <v>891</v>
      </c>
      <c r="C20" s="239" t="s">
        <v>847</v>
      </c>
      <c r="D20" s="240" t="s">
        <v>848</v>
      </c>
      <c r="E20" s="240" t="s">
        <v>375</v>
      </c>
      <c r="F20" s="82" t="s">
        <v>7</v>
      </c>
      <c r="G20" s="82">
        <v>2005</v>
      </c>
      <c r="H20" s="82" t="s">
        <v>9</v>
      </c>
      <c r="I20" s="309"/>
      <c r="J20" s="245"/>
      <c r="K20" s="245"/>
      <c r="L20" s="245"/>
      <c r="M20" s="245"/>
      <c r="N20" s="245"/>
      <c r="O20" s="229"/>
      <c r="P20" s="164"/>
      <c r="Q20" s="82" t="s">
        <v>7</v>
      </c>
      <c r="R20" s="3"/>
      <c r="S20" s="1"/>
      <c r="T20" s="1"/>
      <c r="U20" s="1"/>
      <c r="V20" s="1"/>
      <c r="W20" s="1"/>
      <c r="X20" s="1"/>
      <c r="Y20" s="1"/>
      <c r="Z20" s="1"/>
      <c r="AA20" s="1"/>
    </row>
  </sheetData>
  <sortState xmlns:xlrd2="http://schemas.microsoft.com/office/spreadsheetml/2017/richdata2" ref="B7:Q20">
    <sortCondition descending="1" ref="O7:O20"/>
    <sortCondition descending="1" ref="N7:N20"/>
  </sortState>
  <printOptions horizontalCentered="1"/>
  <pageMargins left="0.23622047244094491" right="0.23622047244094491" top="0.74803149606299213" bottom="0.55118110236220474" header="0.31496062992125984" footer="0.31496062992125984"/>
  <pageSetup paperSize="9" scale="9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1:AA27"/>
  <sheetViews>
    <sheetView topLeftCell="C1" zoomScale="115" zoomScaleNormal="115" workbookViewId="0">
      <selection activeCell="I1" sqref="I1:N1048576"/>
    </sheetView>
  </sheetViews>
  <sheetFormatPr defaultRowHeight="15" x14ac:dyDescent="0.25"/>
  <cols>
    <col min="1" max="1" width="1.42578125" style="4" customWidth="1"/>
    <col min="2" max="2" width="6.7109375" style="20" customWidth="1"/>
    <col min="3" max="3" width="12.140625" style="7" customWidth="1"/>
    <col min="4" max="4" width="18.42578125" style="7" customWidth="1"/>
    <col min="5" max="5" width="15.85546875" style="7" customWidth="1"/>
    <col min="6" max="7" width="8.7109375" style="7" customWidth="1"/>
    <col min="8" max="8" width="9.7109375" style="7" customWidth="1"/>
    <col min="9" max="9" width="7" style="27" customWidth="1"/>
    <col min="10" max="13" width="7" style="31" customWidth="1"/>
    <col min="14" max="14" width="7" style="27" customWidth="1"/>
    <col min="15" max="15" width="9.5703125" style="35" customWidth="1"/>
    <col min="16" max="16" width="7.140625" style="37" customWidth="1"/>
    <col min="17" max="17" width="6.28515625" style="37" customWidth="1"/>
    <col min="18" max="18" width="6.7109375" style="38" customWidth="1"/>
    <col min="19" max="19" width="5.7109375" style="29" customWidth="1"/>
    <col min="20" max="22" width="9.140625" style="4"/>
    <col min="23" max="27" width="9.140625" style="3"/>
    <col min="28" max="16384" width="9.140625" style="1"/>
  </cols>
  <sheetData>
    <row r="1" spans="1:27" ht="6" customHeight="1" x14ac:dyDescent="0.25">
      <c r="A1" s="8"/>
      <c r="B1" s="16"/>
      <c r="C1" s="22"/>
      <c r="H1" s="9"/>
      <c r="I1" s="23"/>
      <c r="J1" s="30"/>
      <c r="K1" s="30"/>
      <c r="L1" s="30"/>
      <c r="M1" s="30"/>
      <c r="N1" s="23"/>
    </row>
    <row r="2" spans="1:27" ht="18" x14ac:dyDescent="0.25">
      <c r="A2" s="8"/>
      <c r="B2" s="17"/>
      <c r="C2" s="12"/>
      <c r="D2" s="8"/>
      <c r="E2" s="8"/>
      <c r="F2" s="8"/>
      <c r="G2" s="8"/>
      <c r="H2" s="12"/>
      <c r="I2" s="39" t="s">
        <v>329</v>
      </c>
      <c r="J2" s="30"/>
      <c r="K2" s="30"/>
      <c r="L2" s="30"/>
      <c r="M2" s="30"/>
      <c r="N2" s="23"/>
    </row>
    <row r="3" spans="1:27" ht="18" x14ac:dyDescent="0.25">
      <c r="A3" s="13"/>
      <c r="B3" s="16"/>
      <c r="C3" s="22"/>
      <c r="H3" s="9"/>
      <c r="I3" s="24" t="s">
        <v>330</v>
      </c>
      <c r="J3" s="30"/>
      <c r="K3" s="30"/>
      <c r="L3" s="30"/>
      <c r="M3" s="30"/>
      <c r="N3" s="23"/>
    </row>
    <row r="4" spans="1:27" ht="21" x14ac:dyDescent="0.35">
      <c r="A4" s="2"/>
      <c r="B4" s="18"/>
      <c r="C4" s="5"/>
      <c r="D4" s="5"/>
      <c r="E4" s="6"/>
      <c r="F4" s="6"/>
      <c r="G4" s="6"/>
      <c r="H4" s="6"/>
      <c r="I4" s="25"/>
      <c r="J4" s="26"/>
      <c r="K4" s="26"/>
      <c r="L4" s="26"/>
      <c r="M4" s="26"/>
      <c r="N4" s="23"/>
      <c r="Q4" s="3"/>
      <c r="R4" s="3"/>
      <c r="S4" s="1"/>
      <c r="T4" s="1"/>
      <c r="U4" s="1"/>
      <c r="V4" s="1"/>
      <c r="W4" s="1"/>
      <c r="X4" s="1"/>
      <c r="Y4" s="1"/>
      <c r="Z4" s="1"/>
      <c r="AA4" s="1"/>
    </row>
    <row r="5" spans="1:27" ht="18.75" x14ac:dyDescent="0.3">
      <c r="A5" s="2"/>
      <c r="B5" s="173" t="s">
        <v>310</v>
      </c>
      <c r="C5" s="6"/>
      <c r="D5" s="6"/>
      <c r="E5" s="6"/>
      <c r="F5" s="6"/>
      <c r="G5" s="6"/>
      <c r="H5" s="6"/>
      <c r="I5" s="26"/>
      <c r="J5" s="26"/>
      <c r="K5" s="26"/>
      <c r="L5" s="26"/>
      <c r="M5" s="26"/>
      <c r="N5" s="33"/>
      <c r="Q5" s="3"/>
      <c r="R5" s="3"/>
      <c r="S5" s="1"/>
      <c r="T5" s="1"/>
      <c r="U5" s="1"/>
      <c r="V5" s="1"/>
      <c r="W5" s="1"/>
      <c r="X5" s="1"/>
      <c r="Y5" s="1"/>
      <c r="Z5" s="1"/>
      <c r="AA5" s="1"/>
    </row>
    <row r="6" spans="1:27" ht="31.5" customHeight="1" x14ac:dyDescent="0.25">
      <c r="A6" s="2"/>
      <c r="B6" s="113" t="s">
        <v>21</v>
      </c>
      <c r="C6" s="114" t="s">
        <v>111</v>
      </c>
      <c r="D6" s="115" t="s">
        <v>20</v>
      </c>
      <c r="E6" s="115" t="s">
        <v>112</v>
      </c>
      <c r="F6" s="116" t="s">
        <v>102</v>
      </c>
      <c r="G6" s="127" t="s">
        <v>197</v>
      </c>
      <c r="H6" s="117" t="s">
        <v>192</v>
      </c>
      <c r="I6" s="106">
        <v>1</v>
      </c>
      <c r="J6" s="106">
        <v>2</v>
      </c>
      <c r="K6" s="106">
        <v>3</v>
      </c>
      <c r="L6" s="106">
        <v>4</v>
      </c>
      <c r="M6" s="106">
        <v>5</v>
      </c>
      <c r="N6" s="106">
        <v>6</v>
      </c>
      <c r="O6" s="106" t="s">
        <v>277</v>
      </c>
      <c r="P6" s="118" t="s">
        <v>3</v>
      </c>
      <c r="Q6" s="119" t="s">
        <v>4</v>
      </c>
      <c r="R6" s="3"/>
      <c r="S6" s="1"/>
      <c r="T6" s="1"/>
      <c r="U6" s="1"/>
      <c r="V6" s="1"/>
      <c r="W6" s="1"/>
      <c r="X6" s="1"/>
      <c r="Y6" s="1"/>
      <c r="Z6" s="1"/>
      <c r="AA6" s="1"/>
    </row>
    <row r="7" spans="1:27" ht="19.5" customHeight="1" x14ac:dyDescent="0.25">
      <c r="A7" s="2"/>
      <c r="B7" s="83">
        <v>1</v>
      </c>
      <c r="C7" s="239" t="s">
        <v>355</v>
      </c>
      <c r="D7" s="240" t="s">
        <v>166</v>
      </c>
      <c r="E7" s="240" t="s">
        <v>167</v>
      </c>
      <c r="F7" s="82" t="s">
        <v>8</v>
      </c>
      <c r="G7" s="82">
        <v>2004</v>
      </c>
      <c r="H7" s="82" t="s">
        <v>9</v>
      </c>
      <c r="I7" s="309">
        <v>100.1</v>
      </c>
      <c r="J7" s="245">
        <v>103.3</v>
      </c>
      <c r="K7" s="245">
        <v>102.6</v>
      </c>
      <c r="L7" s="245">
        <v>103</v>
      </c>
      <c r="M7" s="245">
        <v>102</v>
      </c>
      <c r="N7" s="245">
        <v>103.9</v>
      </c>
      <c r="O7" s="229">
        <f t="shared" ref="O7:O23" si="0">SUM(I7:N7)</f>
        <v>614.9</v>
      </c>
      <c r="P7" s="164">
        <v>51</v>
      </c>
      <c r="Q7" s="82" t="s">
        <v>8</v>
      </c>
      <c r="R7" s="3"/>
      <c r="S7" s="1"/>
      <c r="T7" s="1"/>
      <c r="U7" s="1"/>
      <c r="V7" s="1"/>
      <c r="W7" s="1"/>
      <c r="X7" s="1"/>
      <c r="Y7" s="1"/>
      <c r="Z7" s="1"/>
      <c r="AA7" s="1"/>
    </row>
    <row r="8" spans="1:27" ht="19.5" customHeight="1" x14ac:dyDescent="0.25">
      <c r="A8" s="2"/>
      <c r="B8" s="83">
        <v>2</v>
      </c>
      <c r="C8" s="239" t="s">
        <v>153</v>
      </c>
      <c r="D8" s="240" t="s">
        <v>183</v>
      </c>
      <c r="E8" s="240" t="s">
        <v>184</v>
      </c>
      <c r="F8" s="82" t="s">
        <v>7</v>
      </c>
      <c r="G8" s="82">
        <v>2006</v>
      </c>
      <c r="H8" s="82" t="s">
        <v>9</v>
      </c>
      <c r="I8" s="309">
        <v>101.9</v>
      </c>
      <c r="J8" s="245">
        <v>100.6</v>
      </c>
      <c r="K8" s="245">
        <v>102.6</v>
      </c>
      <c r="L8" s="245">
        <v>101.6</v>
      </c>
      <c r="M8" s="245">
        <v>103.4</v>
      </c>
      <c r="N8" s="245">
        <v>100.7</v>
      </c>
      <c r="O8" s="229">
        <f t="shared" si="0"/>
        <v>610.80000000000007</v>
      </c>
      <c r="P8" s="164">
        <v>47.88</v>
      </c>
      <c r="Q8" s="82" t="s">
        <v>7</v>
      </c>
      <c r="R8" s="3"/>
      <c r="S8" s="1"/>
      <c r="T8" s="1"/>
      <c r="U8" s="1"/>
      <c r="V8" s="1"/>
      <c r="W8" s="1"/>
      <c r="X8" s="1"/>
      <c r="Y8" s="1"/>
      <c r="Z8" s="1"/>
      <c r="AA8" s="1"/>
    </row>
    <row r="9" spans="1:27" ht="19.5" customHeight="1" x14ac:dyDescent="0.25">
      <c r="A9" s="2"/>
      <c r="B9" s="83">
        <v>3</v>
      </c>
      <c r="C9" s="239" t="s">
        <v>356</v>
      </c>
      <c r="D9" s="240" t="s">
        <v>357</v>
      </c>
      <c r="E9" s="240" t="s">
        <v>358</v>
      </c>
      <c r="F9" s="82" t="s">
        <v>8</v>
      </c>
      <c r="G9" s="82">
        <v>2006</v>
      </c>
      <c r="H9" s="82" t="s">
        <v>9</v>
      </c>
      <c r="I9" s="309">
        <v>100.7</v>
      </c>
      <c r="J9" s="245">
        <v>104.1</v>
      </c>
      <c r="K9" s="245">
        <v>100.6</v>
      </c>
      <c r="L9" s="245">
        <v>100.8</v>
      </c>
      <c r="M9" s="245">
        <v>102.1</v>
      </c>
      <c r="N9" s="245">
        <v>102.2</v>
      </c>
      <c r="O9" s="229">
        <f t="shared" si="0"/>
        <v>610.5</v>
      </c>
      <c r="P9" s="164">
        <v>44.75</v>
      </c>
      <c r="Q9" s="82" t="s">
        <v>8</v>
      </c>
      <c r="R9" s="3"/>
      <c r="S9" s="1"/>
      <c r="T9" s="1"/>
      <c r="U9" s="1"/>
      <c r="V9" s="1"/>
      <c r="W9" s="1"/>
      <c r="X9" s="1"/>
      <c r="Y9" s="1"/>
      <c r="Z9" s="1"/>
      <c r="AA9" s="1"/>
    </row>
    <row r="10" spans="1:27" ht="19.5" customHeight="1" x14ac:dyDescent="0.3">
      <c r="A10" s="2"/>
      <c r="B10" s="83">
        <v>4</v>
      </c>
      <c r="C10" s="239" t="s">
        <v>477</v>
      </c>
      <c r="D10" s="240" t="s">
        <v>189</v>
      </c>
      <c r="E10" s="240" t="s">
        <v>190</v>
      </c>
      <c r="F10" s="175" t="s">
        <v>6</v>
      </c>
      <c r="G10" s="82">
        <v>2007</v>
      </c>
      <c r="H10" s="82" t="s">
        <v>9</v>
      </c>
      <c r="I10" s="331">
        <v>101.5</v>
      </c>
      <c r="J10" s="245">
        <v>102.4</v>
      </c>
      <c r="K10" s="245">
        <v>98.9</v>
      </c>
      <c r="L10" s="245">
        <v>101.9</v>
      </c>
      <c r="M10" s="245">
        <v>101</v>
      </c>
      <c r="N10" s="245">
        <v>101.6</v>
      </c>
      <c r="O10" s="229">
        <f t="shared" si="0"/>
        <v>607.30000000000007</v>
      </c>
      <c r="P10" s="164">
        <v>41.63</v>
      </c>
      <c r="Q10" s="241" t="s">
        <v>6</v>
      </c>
      <c r="R10" s="3"/>
      <c r="S10" s="1"/>
      <c r="T10" s="1"/>
      <c r="U10" s="1"/>
      <c r="V10" s="1"/>
      <c r="W10" s="1"/>
      <c r="X10" s="1"/>
      <c r="Y10" s="1"/>
      <c r="Z10" s="1"/>
      <c r="AA10" s="1"/>
    </row>
    <row r="11" spans="1:27" ht="19.5" customHeight="1" x14ac:dyDescent="0.3">
      <c r="A11" s="2"/>
      <c r="B11" s="83">
        <v>5</v>
      </c>
      <c r="C11" s="239" t="s">
        <v>445</v>
      </c>
      <c r="D11" s="240" t="s">
        <v>446</v>
      </c>
      <c r="E11" s="240" t="s">
        <v>447</v>
      </c>
      <c r="F11" s="175" t="s">
        <v>6</v>
      </c>
      <c r="G11" s="82">
        <v>2008</v>
      </c>
      <c r="H11" s="82" t="s">
        <v>9</v>
      </c>
      <c r="I11" s="309">
        <v>101.9</v>
      </c>
      <c r="J11" s="245">
        <v>101.2</v>
      </c>
      <c r="K11" s="245">
        <v>98.9</v>
      </c>
      <c r="L11" s="245">
        <v>99.2</v>
      </c>
      <c r="M11" s="245">
        <v>100.2</v>
      </c>
      <c r="N11" s="245">
        <v>99.7</v>
      </c>
      <c r="O11" s="229">
        <f t="shared" si="0"/>
        <v>601.1</v>
      </c>
      <c r="P11" s="164">
        <v>38.5</v>
      </c>
      <c r="Q11" s="82"/>
      <c r="R11" s="3"/>
      <c r="S11" s="1"/>
      <c r="T11" s="1"/>
      <c r="U11" s="1"/>
      <c r="V11" s="1"/>
      <c r="W11" s="1"/>
      <c r="X11" s="1"/>
      <c r="Y11" s="1"/>
      <c r="Z11" s="1"/>
      <c r="AA11" s="1"/>
    </row>
    <row r="12" spans="1:27" ht="19.5" customHeight="1" x14ac:dyDescent="0.25">
      <c r="A12" s="2"/>
      <c r="B12" s="83">
        <v>6</v>
      </c>
      <c r="C12" s="239" t="s">
        <v>347</v>
      </c>
      <c r="D12" s="240" t="s">
        <v>348</v>
      </c>
      <c r="E12" s="240" t="s">
        <v>349</v>
      </c>
      <c r="F12" s="82" t="s">
        <v>8</v>
      </c>
      <c r="G12" s="82">
        <v>2009</v>
      </c>
      <c r="H12" s="82" t="s">
        <v>9</v>
      </c>
      <c r="I12" s="309">
        <v>100.1</v>
      </c>
      <c r="J12" s="245">
        <v>100.5</v>
      </c>
      <c r="K12" s="245">
        <v>97.2</v>
      </c>
      <c r="L12" s="245">
        <v>102.6</v>
      </c>
      <c r="M12" s="245">
        <v>100.1</v>
      </c>
      <c r="N12" s="245">
        <v>100.2</v>
      </c>
      <c r="O12" s="229">
        <f t="shared" si="0"/>
        <v>600.70000000000005</v>
      </c>
      <c r="P12" s="164">
        <v>35.380000000000003</v>
      </c>
      <c r="Q12" s="82" t="s">
        <v>8</v>
      </c>
      <c r="R12" s="3"/>
      <c r="S12" s="1"/>
      <c r="T12" s="1"/>
      <c r="U12" s="1"/>
      <c r="V12" s="1"/>
      <c r="W12" s="1"/>
      <c r="X12" s="1"/>
      <c r="Y12" s="1"/>
      <c r="Z12" s="1"/>
      <c r="AA12" s="1"/>
    </row>
    <row r="13" spans="1:27" ht="19.5" customHeight="1" x14ac:dyDescent="0.25">
      <c r="A13" s="2"/>
      <c r="B13" s="83">
        <v>7</v>
      </c>
      <c r="C13" s="239" t="s">
        <v>154</v>
      </c>
      <c r="D13" s="240" t="s">
        <v>336</v>
      </c>
      <c r="E13" s="240" t="s">
        <v>337</v>
      </c>
      <c r="F13" s="82" t="s">
        <v>8</v>
      </c>
      <c r="G13" s="82">
        <v>2012</v>
      </c>
      <c r="H13" s="82" t="s">
        <v>9</v>
      </c>
      <c r="I13" s="309">
        <v>98</v>
      </c>
      <c r="J13" s="245">
        <v>101.5</v>
      </c>
      <c r="K13" s="245">
        <v>102.8</v>
      </c>
      <c r="L13" s="245">
        <v>97.1</v>
      </c>
      <c r="M13" s="245">
        <v>100.4</v>
      </c>
      <c r="N13" s="245">
        <v>100.7</v>
      </c>
      <c r="O13" s="229">
        <f t="shared" si="0"/>
        <v>600.5</v>
      </c>
      <c r="P13" s="164">
        <v>32.25</v>
      </c>
      <c r="Q13" s="82"/>
      <c r="R13" s="3"/>
      <c r="S13" s="1"/>
      <c r="T13" s="1"/>
      <c r="U13" s="1"/>
      <c r="V13" s="1"/>
      <c r="W13" s="1"/>
      <c r="X13" s="1"/>
      <c r="Y13" s="1"/>
      <c r="Z13" s="1"/>
      <c r="AA13" s="1"/>
    </row>
    <row r="14" spans="1:27" ht="19.5" customHeight="1" x14ac:dyDescent="0.25">
      <c r="A14" s="2"/>
      <c r="B14" s="83">
        <v>8</v>
      </c>
      <c r="C14" s="239" t="s">
        <v>269</v>
      </c>
      <c r="D14" s="240" t="s">
        <v>407</v>
      </c>
      <c r="E14" s="240" t="s">
        <v>408</v>
      </c>
      <c r="F14" s="82" t="s">
        <v>7</v>
      </c>
      <c r="G14" s="82">
        <v>2009</v>
      </c>
      <c r="H14" s="82" t="s">
        <v>9</v>
      </c>
      <c r="I14" s="309">
        <v>99.3</v>
      </c>
      <c r="J14" s="245">
        <v>98.1</v>
      </c>
      <c r="K14" s="245">
        <v>100</v>
      </c>
      <c r="L14" s="245">
        <v>97.5</v>
      </c>
      <c r="M14" s="245">
        <v>103.4</v>
      </c>
      <c r="N14" s="245">
        <v>101.3</v>
      </c>
      <c r="O14" s="229">
        <f t="shared" si="0"/>
        <v>599.59999999999991</v>
      </c>
      <c r="P14" s="164">
        <v>29.13</v>
      </c>
      <c r="Q14" s="82" t="s">
        <v>7</v>
      </c>
      <c r="R14" s="3"/>
      <c r="S14" s="1"/>
      <c r="T14" s="1"/>
      <c r="U14" s="1"/>
      <c r="V14" s="1"/>
      <c r="W14" s="1"/>
      <c r="X14" s="1"/>
      <c r="Y14" s="1"/>
      <c r="Z14" s="1"/>
      <c r="AA14" s="1"/>
    </row>
    <row r="15" spans="1:27" ht="19.5" customHeight="1" x14ac:dyDescent="0.3">
      <c r="A15" s="2"/>
      <c r="B15" s="83">
        <v>9</v>
      </c>
      <c r="C15" s="239" t="s">
        <v>493</v>
      </c>
      <c r="D15" s="240" t="s">
        <v>494</v>
      </c>
      <c r="E15" s="240" t="s">
        <v>495</v>
      </c>
      <c r="F15" s="175" t="s">
        <v>6</v>
      </c>
      <c r="G15" s="82">
        <v>2007</v>
      </c>
      <c r="H15" s="82" t="s">
        <v>9</v>
      </c>
      <c r="I15" s="309">
        <v>97.7</v>
      </c>
      <c r="J15" s="245">
        <v>99.5</v>
      </c>
      <c r="K15" s="245">
        <v>98.7</v>
      </c>
      <c r="L15" s="245">
        <v>99</v>
      </c>
      <c r="M15" s="245">
        <v>100.5</v>
      </c>
      <c r="N15" s="245">
        <v>101</v>
      </c>
      <c r="O15" s="229">
        <f t="shared" si="0"/>
        <v>596.4</v>
      </c>
      <c r="P15" s="164">
        <v>26</v>
      </c>
      <c r="Q15" s="82"/>
      <c r="R15" s="3"/>
      <c r="S15" s="1"/>
      <c r="T15" s="1"/>
      <c r="U15" s="1"/>
      <c r="V15" s="1"/>
      <c r="W15" s="1"/>
      <c r="X15" s="1"/>
      <c r="Y15" s="1"/>
      <c r="Z15" s="1"/>
      <c r="AA15" s="1"/>
    </row>
    <row r="16" spans="1:27" ht="19.5" customHeight="1" x14ac:dyDescent="0.3">
      <c r="A16" s="2"/>
      <c r="B16" s="83">
        <v>10</v>
      </c>
      <c r="C16" s="239" t="s">
        <v>476</v>
      </c>
      <c r="D16" s="240" t="s">
        <v>186</v>
      </c>
      <c r="E16" s="240" t="s">
        <v>187</v>
      </c>
      <c r="F16" s="175" t="s">
        <v>6</v>
      </c>
      <c r="G16" s="82">
        <v>2007</v>
      </c>
      <c r="H16" s="82" t="s">
        <v>9</v>
      </c>
      <c r="I16" s="331">
        <v>101.8</v>
      </c>
      <c r="J16" s="245">
        <v>98.3</v>
      </c>
      <c r="K16" s="245">
        <v>101.8</v>
      </c>
      <c r="L16" s="245">
        <v>95.9</v>
      </c>
      <c r="M16" s="245">
        <v>100.9</v>
      </c>
      <c r="N16" s="245">
        <v>97</v>
      </c>
      <c r="O16" s="229">
        <f t="shared" si="0"/>
        <v>595.69999999999993</v>
      </c>
      <c r="P16" s="164">
        <v>22.88</v>
      </c>
      <c r="Q16" s="241" t="s">
        <v>6</v>
      </c>
      <c r="R16" s="3"/>
      <c r="S16" s="1"/>
      <c r="T16" s="1"/>
      <c r="U16" s="1"/>
      <c r="V16" s="1"/>
      <c r="W16" s="1"/>
      <c r="X16" s="1"/>
      <c r="Y16" s="1"/>
      <c r="Z16" s="1"/>
      <c r="AA16" s="1"/>
    </row>
    <row r="17" spans="1:27" ht="19.5" customHeight="1" x14ac:dyDescent="0.25">
      <c r="A17" s="2"/>
      <c r="B17" s="83">
        <v>11</v>
      </c>
      <c r="C17" s="239" t="s">
        <v>847</v>
      </c>
      <c r="D17" s="240" t="s">
        <v>848</v>
      </c>
      <c r="E17" s="240" t="s">
        <v>375</v>
      </c>
      <c r="F17" s="82" t="s">
        <v>7</v>
      </c>
      <c r="G17" s="82">
        <v>2005</v>
      </c>
      <c r="H17" s="82" t="s">
        <v>9</v>
      </c>
      <c r="I17" s="309">
        <v>97.3</v>
      </c>
      <c r="J17" s="245">
        <v>98.2</v>
      </c>
      <c r="K17" s="245">
        <v>101.1</v>
      </c>
      <c r="L17" s="245">
        <v>100.2</v>
      </c>
      <c r="M17" s="245">
        <v>100.5</v>
      </c>
      <c r="N17" s="245">
        <v>98.3</v>
      </c>
      <c r="O17" s="229">
        <f t="shared" si="0"/>
        <v>595.6</v>
      </c>
      <c r="P17" s="164">
        <v>19.75</v>
      </c>
      <c r="Q17" s="82" t="s">
        <v>7</v>
      </c>
      <c r="R17" s="3"/>
      <c r="S17" s="1"/>
      <c r="T17" s="1"/>
      <c r="U17" s="1"/>
      <c r="V17" s="1"/>
      <c r="W17" s="1"/>
      <c r="X17" s="1"/>
      <c r="Y17" s="1"/>
      <c r="Z17" s="1"/>
      <c r="AA17" s="1"/>
    </row>
    <row r="18" spans="1:27" ht="19.5" customHeight="1" x14ac:dyDescent="0.25">
      <c r="A18" s="2"/>
      <c r="B18" s="83">
        <v>12</v>
      </c>
      <c r="C18" s="239" t="s">
        <v>160</v>
      </c>
      <c r="D18" s="240" t="s">
        <v>334</v>
      </c>
      <c r="E18" s="240" t="s">
        <v>335</v>
      </c>
      <c r="F18" s="82" t="s">
        <v>8</v>
      </c>
      <c r="G18" s="82">
        <v>2012</v>
      </c>
      <c r="H18" s="82" t="s">
        <v>9</v>
      </c>
      <c r="I18" s="309">
        <v>98</v>
      </c>
      <c r="J18" s="245">
        <v>93.8</v>
      </c>
      <c r="K18" s="245">
        <v>97.3</v>
      </c>
      <c r="L18" s="245">
        <v>98.2</v>
      </c>
      <c r="M18" s="245">
        <v>100</v>
      </c>
      <c r="N18" s="245">
        <v>96.7</v>
      </c>
      <c r="O18" s="229">
        <f t="shared" si="0"/>
        <v>584</v>
      </c>
      <c r="P18" s="164">
        <v>16.63</v>
      </c>
      <c r="Q18" s="82"/>
      <c r="R18" s="3"/>
      <c r="S18" s="1"/>
      <c r="T18" s="1"/>
      <c r="U18" s="1"/>
      <c r="V18" s="1"/>
      <c r="W18" s="1"/>
      <c r="X18" s="1"/>
      <c r="Y18" s="1"/>
      <c r="Z18" s="1"/>
      <c r="AA18" s="1"/>
    </row>
    <row r="19" spans="1:27" ht="19.5" customHeight="1" x14ac:dyDescent="0.3">
      <c r="A19" s="2"/>
      <c r="B19" s="83">
        <v>13</v>
      </c>
      <c r="C19" s="239" t="s">
        <v>490</v>
      </c>
      <c r="D19" s="240" t="s">
        <v>491</v>
      </c>
      <c r="E19" s="240" t="s">
        <v>492</v>
      </c>
      <c r="F19" s="175" t="s">
        <v>6</v>
      </c>
      <c r="G19" s="82">
        <v>2010</v>
      </c>
      <c r="H19" s="82" t="s">
        <v>9</v>
      </c>
      <c r="I19" s="331">
        <v>94.9</v>
      </c>
      <c r="J19" s="245">
        <v>95.1</v>
      </c>
      <c r="K19" s="245">
        <v>96.1</v>
      </c>
      <c r="L19" s="245">
        <v>98.7</v>
      </c>
      <c r="M19" s="245">
        <v>100.9</v>
      </c>
      <c r="N19" s="245">
        <v>97.9</v>
      </c>
      <c r="O19" s="229">
        <f t="shared" si="0"/>
        <v>583.6</v>
      </c>
      <c r="P19" s="164">
        <v>13.5</v>
      </c>
      <c r="Q19" s="241" t="s">
        <v>6</v>
      </c>
      <c r="R19" s="3"/>
      <c r="S19" s="1"/>
      <c r="T19" s="1"/>
      <c r="U19" s="1"/>
      <c r="V19" s="1"/>
      <c r="W19" s="1"/>
      <c r="X19" s="1"/>
      <c r="Y19" s="1"/>
      <c r="Z19" s="1"/>
      <c r="AA19" s="1"/>
    </row>
    <row r="20" spans="1:27" ht="19.5" customHeight="1" x14ac:dyDescent="0.3">
      <c r="A20" s="2"/>
      <c r="B20" s="83">
        <v>14</v>
      </c>
      <c r="C20" s="239" t="s">
        <v>442</v>
      </c>
      <c r="D20" s="240" t="s">
        <v>443</v>
      </c>
      <c r="E20" s="240" t="s">
        <v>444</v>
      </c>
      <c r="F20" s="175" t="s">
        <v>6</v>
      </c>
      <c r="G20" s="82">
        <v>2011</v>
      </c>
      <c r="H20" s="82" t="s">
        <v>9</v>
      </c>
      <c r="I20" s="309">
        <v>93</v>
      </c>
      <c r="J20" s="245">
        <v>93.9</v>
      </c>
      <c r="K20" s="245">
        <v>95.8</v>
      </c>
      <c r="L20" s="245">
        <v>99.2</v>
      </c>
      <c r="M20" s="245">
        <v>99.2</v>
      </c>
      <c r="N20" s="245">
        <v>97.5</v>
      </c>
      <c r="O20" s="229">
        <f t="shared" si="0"/>
        <v>578.59999999999991</v>
      </c>
      <c r="P20" s="164">
        <v>10.38</v>
      </c>
      <c r="Q20" s="82"/>
      <c r="R20" s="3"/>
      <c r="S20" s="1"/>
      <c r="T20" s="1"/>
      <c r="U20" s="1"/>
      <c r="V20" s="1"/>
      <c r="W20" s="1"/>
      <c r="X20" s="1"/>
      <c r="Y20" s="1"/>
      <c r="Z20" s="1"/>
      <c r="AA20" s="1"/>
    </row>
    <row r="21" spans="1:27" ht="19.5" customHeight="1" x14ac:dyDescent="0.3">
      <c r="A21" s="2"/>
      <c r="B21" s="83">
        <v>15</v>
      </c>
      <c r="C21" s="239" t="s">
        <v>478</v>
      </c>
      <c r="D21" s="240" t="s">
        <v>479</v>
      </c>
      <c r="E21" s="240" t="s">
        <v>480</v>
      </c>
      <c r="F21" s="175" t="s">
        <v>6</v>
      </c>
      <c r="G21" s="82">
        <v>2011</v>
      </c>
      <c r="H21" s="82" t="s">
        <v>9</v>
      </c>
      <c r="I21" s="309">
        <v>95.2</v>
      </c>
      <c r="J21" s="245">
        <v>96.5</v>
      </c>
      <c r="K21" s="245">
        <v>95.7</v>
      </c>
      <c r="L21" s="245">
        <v>92.9</v>
      </c>
      <c r="M21" s="245">
        <v>96.5</v>
      </c>
      <c r="N21" s="245">
        <v>99</v>
      </c>
      <c r="O21" s="229">
        <f t="shared" si="0"/>
        <v>575.79999999999995</v>
      </c>
      <c r="P21" s="164">
        <v>7.25</v>
      </c>
      <c r="Q21" s="82"/>
      <c r="R21" s="3"/>
      <c r="S21" s="1"/>
      <c r="T21" s="1"/>
      <c r="U21" s="1"/>
      <c r="V21" s="1"/>
      <c r="W21" s="1"/>
      <c r="X21" s="1"/>
      <c r="Y21" s="1"/>
      <c r="Z21" s="1"/>
      <c r="AA21" s="1"/>
    </row>
    <row r="22" spans="1:27" ht="19.5" customHeight="1" x14ac:dyDescent="0.3">
      <c r="A22" s="2"/>
      <c r="B22" s="83">
        <v>16</v>
      </c>
      <c r="C22" s="239" t="s">
        <v>453</v>
      </c>
      <c r="D22" s="240" t="s">
        <v>454</v>
      </c>
      <c r="E22" s="240" t="s">
        <v>455</v>
      </c>
      <c r="F22" s="175" t="s">
        <v>6</v>
      </c>
      <c r="G22" s="82">
        <v>2009</v>
      </c>
      <c r="H22" s="82" t="s">
        <v>9</v>
      </c>
      <c r="I22" s="309">
        <v>96.2</v>
      </c>
      <c r="J22" s="245">
        <v>90.4</v>
      </c>
      <c r="K22" s="245">
        <v>94.5</v>
      </c>
      <c r="L22" s="245">
        <v>97</v>
      </c>
      <c r="M22" s="245">
        <v>95.1</v>
      </c>
      <c r="N22" s="245">
        <v>96.5</v>
      </c>
      <c r="O22" s="229">
        <f t="shared" si="0"/>
        <v>569.70000000000005</v>
      </c>
      <c r="P22" s="164">
        <v>4.125</v>
      </c>
      <c r="Q22" s="82"/>
      <c r="R22" s="3"/>
      <c r="S22" s="1"/>
      <c r="T22" s="1"/>
      <c r="U22" s="1"/>
      <c r="V22" s="1"/>
      <c r="W22" s="1"/>
      <c r="X22" s="1"/>
      <c r="Y22" s="1"/>
      <c r="Z22" s="1"/>
      <c r="AA22" s="1"/>
    </row>
    <row r="23" spans="1:27" ht="19.5" customHeight="1" x14ac:dyDescent="0.25">
      <c r="A23" s="2"/>
      <c r="B23" s="83">
        <v>17</v>
      </c>
      <c r="C23" s="239" t="s">
        <v>855</v>
      </c>
      <c r="D23" s="240" t="s">
        <v>856</v>
      </c>
      <c r="E23" s="240" t="s">
        <v>857</v>
      </c>
      <c r="F23" s="82" t="s">
        <v>8</v>
      </c>
      <c r="G23" s="82">
        <v>2010</v>
      </c>
      <c r="H23" s="82" t="s">
        <v>9</v>
      </c>
      <c r="I23" s="309">
        <v>94.6</v>
      </c>
      <c r="J23" s="245">
        <v>97</v>
      </c>
      <c r="K23" s="245">
        <v>91.3</v>
      </c>
      <c r="L23" s="245">
        <v>91.8</v>
      </c>
      <c r="M23" s="245">
        <v>94.8</v>
      </c>
      <c r="N23" s="245">
        <v>90.8</v>
      </c>
      <c r="O23" s="229">
        <f t="shared" si="0"/>
        <v>560.29999999999995</v>
      </c>
      <c r="P23" s="164">
        <v>1</v>
      </c>
      <c r="Q23" s="82"/>
      <c r="R23" s="3"/>
      <c r="S23" s="1"/>
      <c r="T23" s="1"/>
      <c r="U23" s="1"/>
      <c r="V23" s="1"/>
      <c r="W23" s="1"/>
      <c r="X23" s="1"/>
      <c r="Y23" s="1"/>
      <c r="Z23" s="1"/>
      <c r="AA23" s="1"/>
    </row>
    <row r="24" spans="1:27" ht="19.5" customHeight="1" x14ac:dyDescent="0.25">
      <c r="A24" s="2"/>
      <c r="B24" s="83" t="s">
        <v>891</v>
      </c>
      <c r="C24" s="239" t="s">
        <v>871</v>
      </c>
      <c r="D24" s="240" t="s">
        <v>288</v>
      </c>
      <c r="E24" s="240" t="s">
        <v>289</v>
      </c>
      <c r="F24" s="82" t="s">
        <v>7</v>
      </c>
      <c r="G24" s="82">
        <v>2007</v>
      </c>
      <c r="H24" s="82" t="s">
        <v>9</v>
      </c>
      <c r="I24" s="309"/>
      <c r="J24" s="245"/>
      <c r="K24" s="245"/>
      <c r="L24" s="245"/>
      <c r="M24" s="245"/>
      <c r="N24" s="245"/>
      <c r="O24" s="229"/>
      <c r="P24" s="164"/>
      <c r="Q24" s="82" t="s">
        <v>7</v>
      </c>
      <c r="R24" s="3"/>
      <c r="S24" s="1"/>
      <c r="T24" s="1"/>
      <c r="U24" s="1"/>
      <c r="V24" s="1"/>
      <c r="W24" s="1"/>
      <c r="X24" s="1"/>
      <c r="Y24" s="1"/>
      <c r="Z24" s="1"/>
      <c r="AA24" s="1"/>
    </row>
    <row r="25" spans="1:27" ht="19.5" customHeight="1" x14ac:dyDescent="0.25">
      <c r="A25" s="2"/>
      <c r="B25" s="83" t="s">
        <v>891</v>
      </c>
      <c r="C25" s="239" t="s">
        <v>185</v>
      </c>
      <c r="D25" s="240" t="s">
        <v>406</v>
      </c>
      <c r="E25" s="240" t="s">
        <v>236</v>
      </c>
      <c r="F25" s="82" t="s">
        <v>7</v>
      </c>
      <c r="G25" s="82">
        <v>2010</v>
      </c>
      <c r="H25" s="82" t="s">
        <v>9</v>
      </c>
      <c r="I25" s="309"/>
      <c r="J25" s="245"/>
      <c r="K25" s="245"/>
      <c r="L25" s="245"/>
      <c r="M25" s="245"/>
      <c r="N25" s="245"/>
      <c r="O25" s="229"/>
      <c r="P25" s="164"/>
      <c r="Q25" s="82"/>
      <c r="R25" s="3"/>
      <c r="S25" s="1"/>
      <c r="T25" s="1"/>
      <c r="U25" s="1"/>
      <c r="V25" s="1"/>
      <c r="W25" s="1"/>
      <c r="X25" s="1"/>
      <c r="Y25" s="1"/>
      <c r="Z25" s="1"/>
      <c r="AA25" s="1"/>
    </row>
    <row r="26" spans="1:27" ht="19.5" customHeight="1" x14ac:dyDescent="0.3">
      <c r="A26" s="2"/>
      <c r="B26" s="83" t="s">
        <v>891</v>
      </c>
      <c r="C26" s="239" t="s">
        <v>416</v>
      </c>
      <c r="D26" s="240" t="s">
        <v>417</v>
      </c>
      <c r="E26" s="240" t="s">
        <v>418</v>
      </c>
      <c r="F26" s="175" t="s">
        <v>6</v>
      </c>
      <c r="G26" s="82">
        <v>2008</v>
      </c>
      <c r="H26" s="82" t="s">
        <v>9</v>
      </c>
      <c r="I26" s="309"/>
      <c r="J26" s="245"/>
      <c r="K26" s="245"/>
      <c r="L26" s="245"/>
      <c r="M26" s="245"/>
      <c r="N26" s="245"/>
      <c r="O26" s="229"/>
      <c r="P26" s="164"/>
      <c r="Q26" s="82"/>
      <c r="R26" s="3"/>
      <c r="S26" s="1"/>
      <c r="T26" s="1"/>
      <c r="U26" s="1"/>
      <c r="V26" s="1"/>
      <c r="W26" s="1"/>
      <c r="X26" s="1"/>
      <c r="Y26" s="1"/>
      <c r="Z26" s="1"/>
      <c r="AA26" s="1"/>
    </row>
    <row r="27" spans="1:27" ht="15.75" customHeight="1" x14ac:dyDescent="0.3">
      <c r="B27" s="83" t="s">
        <v>891</v>
      </c>
      <c r="C27" s="239" t="s">
        <v>456</v>
      </c>
      <c r="D27" s="240" t="s">
        <v>170</v>
      </c>
      <c r="E27" s="240" t="s">
        <v>457</v>
      </c>
      <c r="F27" s="175" t="s">
        <v>6</v>
      </c>
      <c r="G27" s="82">
        <v>2008</v>
      </c>
      <c r="H27" s="82" t="s">
        <v>9</v>
      </c>
      <c r="I27" s="309"/>
      <c r="J27" s="245"/>
      <c r="K27" s="245"/>
      <c r="L27" s="245"/>
      <c r="M27" s="245"/>
      <c r="N27" s="245"/>
      <c r="O27" s="229"/>
      <c r="P27" s="164"/>
      <c r="Q27" s="82"/>
    </row>
  </sheetData>
  <sortState xmlns:xlrd2="http://schemas.microsoft.com/office/spreadsheetml/2017/richdata2" ref="B7:Q27">
    <sortCondition descending="1" ref="O7:O27"/>
    <sortCondition descending="1" ref="N7:N27"/>
  </sortState>
  <printOptions horizontalCentered="1"/>
  <pageMargins left="3.937007874015748E-2" right="3.937007874015748E-2" top="0.74803149606299213" bottom="0" header="0.31496062992125984" footer="0.31496062992125984"/>
  <pageSetup paperSize="9" scale="9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</sheetPr>
  <dimension ref="A1:Z48"/>
  <sheetViews>
    <sheetView topLeftCell="B2" zoomScaleNormal="100" workbookViewId="0">
      <selection activeCell="B2" sqref="B2"/>
    </sheetView>
  </sheetViews>
  <sheetFormatPr defaultRowHeight="15" x14ac:dyDescent="0.25"/>
  <cols>
    <col min="1" max="1" width="1.42578125" style="4" customWidth="1"/>
    <col min="2" max="2" width="4.7109375" style="20" customWidth="1"/>
    <col min="3" max="3" width="12.7109375" style="7" customWidth="1"/>
    <col min="4" max="4" width="11.28515625" style="7" customWidth="1"/>
    <col min="5" max="5" width="14.28515625" style="7" customWidth="1"/>
    <col min="6" max="6" width="8.28515625" style="7" customWidth="1"/>
    <col min="7" max="7" width="7.7109375" style="4" customWidth="1"/>
    <col min="8" max="8" width="7.140625" style="149" customWidth="1"/>
    <col min="9" max="9" width="5.7109375" style="149" customWidth="1"/>
    <col min="10" max="10" width="8" style="149" customWidth="1"/>
    <col min="11" max="11" width="7.140625" style="4" customWidth="1"/>
    <col min="12" max="12" width="5.7109375" style="149" customWidth="1"/>
    <col min="13" max="13" width="7.85546875" style="149" customWidth="1"/>
    <col min="14" max="14" width="7" style="149" customWidth="1"/>
    <col min="15" max="15" width="5.7109375" style="34" customWidth="1"/>
    <col min="16" max="16" width="7.28515625" style="149" customWidth="1"/>
    <col min="17" max="17" width="8.140625" style="149" customWidth="1"/>
    <col min="18" max="18" width="5.7109375" style="150" customWidth="1"/>
    <col min="19" max="19" width="4.85546875" style="150" customWidth="1"/>
    <col min="20" max="23" width="9.140625" style="3"/>
    <col min="24" max="16384" width="9.140625" style="1"/>
  </cols>
  <sheetData>
    <row r="1" spans="1:26" ht="6" customHeight="1" x14ac:dyDescent="0.25">
      <c r="A1" s="8"/>
      <c r="B1" s="16"/>
      <c r="C1" s="22"/>
      <c r="F1" s="9"/>
      <c r="G1" s="10"/>
      <c r="H1" s="148"/>
      <c r="I1" s="148"/>
      <c r="J1" s="148"/>
      <c r="K1" s="10"/>
    </row>
    <row r="2" spans="1:26" ht="18" x14ac:dyDescent="0.25">
      <c r="A2" s="8"/>
      <c r="B2" s="17"/>
      <c r="C2" s="12"/>
      <c r="D2" s="8"/>
      <c r="E2" s="8"/>
      <c r="F2" s="12"/>
      <c r="G2" s="39" t="s">
        <v>329</v>
      </c>
      <c r="H2" s="148"/>
      <c r="I2" s="148"/>
      <c r="J2" s="148"/>
      <c r="K2" s="10"/>
    </row>
    <row r="3" spans="1:26" ht="18" x14ac:dyDescent="0.25">
      <c r="A3" s="13"/>
      <c r="B3" s="16"/>
      <c r="C3" s="22"/>
      <c r="F3" s="9"/>
      <c r="G3" s="24" t="s">
        <v>330</v>
      </c>
      <c r="H3" s="148"/>
      <c r="I3" s="148"/>
      <c r="J3" s="148"/>
      <c r="K3" s="10"/>
    </row>
    <row r="4" spans="1:26" ht="21" x14ac:dyDescent="0.35">
      <c r="A4" s="2"/>
      <c r="B4" s="18"/>
      <c r="C4" s="151"/>
      <c r="D4" s="151"/>
      <c r="E4" s="6"/>
      <c r="F4" s="6"/>
      <c r="G4" s="2"/>
      <c r="H4" s="152"/>
      <c r="I4" s="152"/>
      <c r="J4" s="152"/>
      <c r="K4" s="10"/>
    </row>
    <row r="5" spans="1:26" ht="18.75" x14ac:dyDescent="0.3">
      <c r="A5" s="2"/>
      <c r="B5" s="173" t="s">
        <v>258</v>
      </c>
      <c r="C5" s="6"/>
      <c r="D5" s="6"/>
      <c r="E5" s="6"/>
      <c r="F5" s="6"/>
      <c r="G5" s="152"/>
      <c r="H5" s="152"/>
      <c r="I5" s="152"/>
      <c r="J5" s="152"/>
      <c r="K5" s="15"/>
    </row>
    <row r="6" spans="1:26" s="34" customFormat="1" ht="34.5" customHeight="1" x14ac:dyDescent="0.25">
      <c r="A6" s="40"/>
      <c r="B6" s="119" t="s">
        <v>21</v>
      </c>
      <c r="C6" s="119" t="s">
        <v>111</v>
      </c>
      <c r="D6" s="143" t="s">
        <v>20</v>
      </c>
      <c r="E6" s="143" t="s">
        <v>257</v>
      </c>
      <c r="F6" s="144" t="s">
        <v>260</v>
      </c>
      <c r="G6" s="143" t="s">
        <v>192</v>
      </c>
      <c r="H6" s="143" t="s">
        <v>102</v>
      </c>
      <c r="I6" s="119">
        <v>1</v>
      </c>
      <c r="J6" s="119">
        <v>2</v>
      </c>
      <c r="K6" s="119" t="s">
        <v>13</v>
      </c>
      <c r="L6" s="119">
        <v>3</v>
      </c>
      <c r="M6" s="119">
        <v>4</v>
      </c>
      <c r="N6" s="119" t="s">
        <v>14</v>
      </c>
      <c r="O6" s="119">
        <v>5</v>
      </c>
      <c r="P6" s="119">
        <v>6</v>
      </c>
      <c r="Q6" s="119" t="s">
        <v>17</v>
      </c>
      <c r="R6" s="119" t="s">
        <v>1</v>
      </c>
      <c r="S6" s="119" t="s">
        <v>2</v>
      </c>
      <c r="T6" s="118" t="s">
        <v>3</v>
      </c>
      <c r="U6" s="119" t="s">
        <v>4</v>
      </c>
      <c r="V6" s="42"/>
      <c r="W6" s="42"/>
      <c r="X6" s="42"/>
      <c r="Y6" s="42"/>
      <c r="Z6" s="42"/>
    </row>
    <row r="7" spans="1:26" ht="19.5" customHeight="1" x14ac:dyDescent="0.25">
      <c r="A7" s="2"/>
      <c r="B7" s="83">
        <v>1</v>
      </c>
      <c r="C7" s="166" t="s">
        <v>118</v>
      </c>
      <c r="D7" s="84" t="s">
        <v>331</v>
      </c>
      <c r="E7" s="84" t="s">
        <v>117</v>
      </c>
      <c r="F7" s="85">
        <v>1991</v>
      </c>
      <c r="G7" s="85" t="s">
        <v>10</v>
      </c>
      <c r="H7" s="85" t="s">
        <v>8</v>
      </c>
      <c r="I7" s="82">
        <v>97</v>
      </c>
      <c r="J7" s="36">
        <v>96</v>
      </c>
      <c r="K7" s="83">
        <f t="shared" ref="K7:K16" si="0">SUM(I7:J7)</f>
        <v>193</v>
      </c>
      <c r="L7" s="36">
        <v>98</v>
      </c>
      <c r="M7" s="140">
        <v>100</v>
      </c>
      <c r="N7" s="306">
        <f t="shared" ref="N7:N16" si="1">SUM(L7:M7)</f>
        <v>198</v>
      </c>
      <c r="O7" s="36">
        <v>95</v>
      </c>
      <c r="P7" s="36">
        <v>97</v>
      </c>
      <c r="Q7" s="83">
        <f t="shared" ref="Q7:Q16" si="2">SUM(O7:P7)</f>
        <v>192</v>
      </c>
      <c r="R7" s="230">
        <f t="shared" ref="R7:R16" si="3">SUM(K7,N7,Q7)</f>
        <v>583</v>
      </c>
      <c r="S7" s="305">
        <v>30</v>
      </c>
      <c r="T7" s="87">
        <v>51</v>
      </c>
      <c r="U7" s="82" t="s">
        <v>8</v>
      </c>
      <c r="X7" s="3"/>
      <c r="Y7" s="3"/>
      <c r="Z7" s="3"/>
    </row>
    <row r="8" spans="1:26" ht="19.5" customHeight="1" x14ac:dyDescent="0.25">
      <c r="A8" s="2"/>
      <c r="B8" s="83">
        <v>2</v>
      </c>
      <c r="C8" s="166" t="s">
        <v>344</v>
      </c>
      <c r="D8" s="84" t="s">
        <v>345</v>
      </c>
      <c r="E8" s="84" t="s">
        <v>346</v>
      </c>
      <c r="F8" s="85">
        <v>1996</v>
      </c>
      <c r="G8" s="85" t="s">
        <v>10</v>
      </c>
      <c r="H8" s="85" t="s">
        <v>8</v>
      </c>
      <c r="I8" s="82">
        <v>92</v>
      </c>
      <c r="J8" s="36">
        <v>97</v>
      </c>
      <c r="K8" s="306">
        <f t="shared" si="0"/>
        <v>189</v>
      </c>
      <c r="L8" s="36">
        <v>95</v>
      </c>
      <c r="M8" s="36">
        <v>99</v>
      </c>
      <c r="N8" s="306">
        <f t="shared" si="1"/>
        <v>194</v>
      </c>
      <c r="O8" s="36">
        <v>91</v>
      </c>
      <c r="P8" s="36">
        <v>90</v>
      </c>
      <c r="Q8" s="83">
        <f t="shared" si="2"/>
        <v>181</v>
      </c>
      <c r="R8" s="230">
        <f t="shared" si="3"/>
        <v>564</v>
      </c>
      <c r="S8" s="305">
        <v>16</v>
      </c>
      <c r="T8" s="87">
        <v>45.44</v>
      </c>
      <c r="U8" s="82" t="s">
        <v>8</v>
      </c>
      <c r="X8" s="3"/>
      <c r="Y8" s="3"/>
      <c r="Z8" s="3"/>
    </row>
    <row r="9" spans="1:26" ht="19.5" customHeight="1" x14ac:dyDescent="0.25">
      <c r="A9" s="2"/>
      <c r="B9" s="83">
        <v>3</v>
      </c>
      <c r="C9" s="166" t="s">
        <v>222</v>
      </c>
      <c r="D9" s="84" t="s">
        <v>38</v>
      </c>
      <c r="E9" s="84" t="s">
        <v>39</v>
      </c>
      <c r="F9" s="85">
        <v>1987</v>
      </c>
      <c r="G9" s="85" t="s">
        <v>10</v>
      </c>
      <c r="H9" s="85" t="s">
        <v>7</v>
      </c>
      <c r="I9" s="82">
        <v>96</v>
      </c>
      <c r="J9" s="36">
        <v>89</v>
      </c>
      <c r="K9" s="83">
        <f t="shared" si="0"/>
        <v>185</v>
      </c>
      <c r="L9" s="36">
        <v>97</v>
      </c>
      <c r="M9" s="140">
        <v>99</v>
      </c>
      <c r="N9" s="306">
        <f t="shared" si="1"/>
        <v>196</v>
      </c>
      <c r="O9" s="36">
        <v>90</v>
      </c>
      <c r="P9" s="36">
        <v>91</v>
      </c>
      <c r="Q9" s="83">
        <f t="shared" si="2"/>
        <v>181</v>
      </c>
      <c r="R9" s="230">
        <f t="shared" si="3"/>
        <v>562</v>
      </c>
      <c r="S9" s="305">
        <v>14</v>
      </c>
      <c r="T9" s="87">
        <v>39.89</v>
      </c>
      <c r="U9" s="82" t="s">
        <v>7</v>
      </c>
      <c r="X9" s="3"/>
      <c r="Y9" s="3"/>
      <c r="Z9" s="3"/>
    </row>
    <row r="10" spans="1:26" ht="19.5" customHeight="1" x14ac:dyDescent="0.25">
      <c r="A10" s="2"/>
      <c r="B10" s="83">
        <v>4</v>
      </c>
      <c r="C10" s="166" t="s">
        <v>481</v>
      </c>
      <c r="D10" s="84" t="s">
        <v>482</v>
      </c>
      <c r="E10" s="84" t="s">
        <v>483</v>
      </c>
      <c r="F10" s="85">
        <v>1966</v>
      </c>
      <c r="G10" s="85" t="s">
        <v>10</v>
      </c>
      <c r="H10" s="85" t="s">
        <v>6</v>
      </c>
      <c r="I10" s="82">
        <v>95</v>
      </c>
      <c r="J10" s="36">
        <v>95</v>
      </c>
      <c r="K10" s="306">
        <f t="shared" si="0"/>
        <v>190</v>
      </c>
      <c r="L10" s="36">
        <v>97</v>
      </c>
      <c r="M10" s="36">
        <v>98</v>
      </c>
      <c r="N10" s="306">
        <f t="shared" si="1"/>
        <v>195</v>
      </c>
      <c r="O10" s="36">
        <v>86</v>
      </c>
      <c r="P10" s="36">
        <v>90</v>
      </c>
      <c r="Q10" s="83">
        <f t="shared" si="2"/>
        <v>176</v>
      </c>
      <c r="R10" s="230">
        <f t="shared" si="3"/>
        <v>561</v>
      </c>
      <c r="S10" s="305">
        <v>20</v>
      </c>
      <c r="T10" s="87">
        <v>34.33</v>
      </c>
      <c r="U10" s="82" t="s">
        <v>6</v>
      </c>
      <c r="X10" s="3"/>
      <c r="Y10" s="3"/>
      <c r="Z10" s="3"/>
    </row>
    <row r="11" spans="1:26" ht="19.5" customHeight="1" x14ac:dyDescent="0.25">
      <c r="A11" s="2"/>
      <c r="B11" s="83">
        <v>5</v>
      </c>
      <c r="C11" s="166" t="s">
        <v>338</v>
      </c>
      <c r="D11" s="84" t="s">
        <v>339</v>
      </c>
      <c r="E11" s="84" t="s">
        <v>340</v>
      </c>
      <c r="F11" s="85">
        <v>1978</v>
      </c>
      <c r="G11" s="85" t="s">
        <v>10</v>
      </c>
      <c r="H11" s="85" t="s">
        <v>8</v>
      </c>
      <c r="I11" s="82">
        <v>93</v>
      </c>
      <c r="J11" s="36">
        <v>94</v>
      </c>
      <c r="K11" s="306">
        <f t="shared" si="0"/>
        <v>187</v>
      </c>
      <c r="L11" s="36">
        <v>95</v>
      </c>
      <c r="M11" s="140">
        <v>98</v>
      </c>
      <c r="N11" s="306">
        <f t="shared" si="1"/>
        <v>193</v>
      </c>
      <c r="O11" s="36">
        <v>80</v>
      </c>
      <c r="P11" s="36">
        <v>84</v>
      </c>
      <c r="Q11" s="83">
        <f t="shared" si="2"/>
        <v>164</v>
      </c>
      <c r="R11" s="230">
        <f t="shared" si="3"/>
        <v>544</v>
      </c>
      <c r="S11" s="305">
        <v>16</v>
      </c>
      <c r="T11" s="87"/>
      <c r="U11" s="82"/>
      <c r="X11" s="3"/>
      <c r="Y11" s="3"/>
      <c r="Z11" s="3"/>
    </row>
    <row r="12" spans="1:26" ht="19.5" customHeight="1" x14ac:dyDescent="0.25">
      <c r="A12" s="2"/>
      <c r="B12" s="83">
        <v>6</v>
      </c>
      <c r="C12" s="166" t="s">
        <v>198</v>
      </c>
      <c r="D12" s="84" t="s">
        <v>29</v>
      </c>
      <c r="E12" s="84" t="s">
        <v>30</v>
      </c>
      <c r="F12" s="85">
        <v>1975</v>
      </c>
      <c r="G12" s="85" t="s">
        <v>10</v>
      </c>
      <c r="H12" s="85" t="s">
        <v>7</v>
      </c>
      <c r="I12" s="82">
        <v>91</v>
      </c>
      <c r="J12" s="36">
        <v>92</v>
      </c>
      <c r="K12" s="306">
        <f t="shared" si="0"/>
        <v>183</v>
      </c>
      <c r="L12" s="36">
        <v>98</v>
      </c>
      <c r="M12" s="140">
        <v>96</v>
      </c>
      <c r="N12" s="306">
        <f t="shared" si="1"/>
        <v>194</v>
      </c>
      <c r="O12" s="36">
        <v>80</v>
      </c>
      <c r="P12" s="36">
        <v>85</v>
      </c>
      <c r="Q12" s="83">
        <f t="shared" si="2"/>
        <v>165</v>
      </c>
      <c r="R12" s="230">
        <f t="shared" si="3"/>
        <v>542</v>
      </c>
      <c r="S12" s="305">
        <v>11</v>
      </c>
      <c r="T12" s="87">
        <v>23.220000000000006</v>
      </c>
      <c r="U12" s="82" t="s">
        <v>7</v>
      </c>
      <c r="X12" s="3"/>
      <c r="Y12" s="3"/>
      <c r="Z12" s="3"/>
    </row>
    <row r="13" spans="1:26" ht="19.5" customHeight="1" x14ac:dyDescent="0.25">
      <c r="A13" s="2"/>
      <c r="B13" s="83">
        <v>7</v>
      </c>
      <c r="C13" s="307" t="s">
        <v>852</v>
      </c>
      <c r="D13" s="308" t="s">
        <v>853</v>
      </c>
      <c r="E13" s="308" t="s">
        <v>854</v>
      </c>
      <c r="F13" s="309">
        <v>2005</v>
      </c>
      <c r="G13" s="309" t="s">
        <v>10</v>
      </c>
      <c r="H13" s="309" t="s">
        <v>6</v>
      </c>
      <c r="I13" s="82">
        <v>86</v>
      </c>
      <c r="J13" s="36">
        <v>97</v>
      </c>
      <c r="K13" s="306">
        <f t="shared" si="0"/>
        <v>183</v>
      </c>
      <c r="L13" s="36">
        <v>94</v>
      </c>
      <c r="M13" s="36">
        <v>92</v>
      </c>
      <c r="N13" s="306">
        <f t="shared" si="1"/>
        <v>186</v>
      </c>
      <c r="O13" s="36">
        <v>88</v>
      </c>
      <c r="P13" s="36">
        <v>83</v>
      </c>
      <c r="Q13" s="83">
        <f t="shared" si="2"/>
        <v>171</v>
      </c>
      <c r="R13" s="230">
        <f t="shared" si="3"/>
        <v>540</v>
      </c>
      <c r="S13" s="305">
        <v>11</v>
      </c>
      <c r="T13" s="87">
        <v>17.66</v>
      </c>
      <c r="U13" s="82" t="s">
        <v>6</v>
      </c>
      <c r="X13" s="3"/>
      <c r="Y13" s="3"/>
      <c r="Z13" s="3"/>
    </row>
    <row r="14" spans="1:26" ht="19.5" customHeight="1" x14ac:dyDescent="0.25">
      <c r="A14" s="2"/>
      <c r="B14" s="83">
        <v>8</v>
      </c>
      <c r="C14" s="166" t="s">
        <v>849</v>
      </c>
      <c r="D14" s="84" t="s">
        <v>850</v>
      </c>
      <c r="E14" s="84" t="s">
        <v>851</v>
      </c>
      <c r="F14" s="85">
        <v>1999</v>
      </c>
      <c r="G14" s="85" t="s">
        <v>10</v>
      </c>
      <c r="H14" s="85" t="s">
        <v>6</v>
      </c>
      <c r="I14" s="82">
        <v>95</v>
      </c>
      <c r="J14" s="36">
        <v>87</v>
      </c>
      <c r="K14" s="306">
        <f t="shared" si="0"/>
        <v>182</v>
      </c>
      <c r="L14" s="36">
        <v>97</v>
      </c>
      <c r="M14" s="36">
        <v>94</v>
      </c>
      <c r="N14" s="306">
        <f t="shared" si="1"/>
        <v>191</v>
      </c>
      <c r="O14" s="36">
        <v>79</v>
      </c>
      <c r="P14" s="36">
        <v>87</v>
      </c>
      <c r="Q14" s="83">
        <f t="shared" si="2"/>
        <v>166</v>
      </c>
      <c r="R14" s="230">
        <f t="shared" si="3"/>
        <v>539</v>
      </c>
      <c r="S14" s="305">
        <v>7</v>
      </c>
      <c r="T14" s="87">
        <v>12.11</v>
      </c>
      <c r="U14" s="82" t="s">
        <v>6</v>
      </c>
      <c r="X14" s="3"/>
      <c r="Y14" s="3"/>
      <c r="Z14" s="3"/>
    </row>
    <row r="15" spans="1:26" ht="19.5" customHeight="1" x14ac:dyDescent="0.25">
      <c r="A15" s="2"/>
      <c r="B15" s="83">
        <v>9</v>
      </c>
      <c r="C15" s="166" t="s">
        <v>332</v>
      </c>
      <c r="D15" s="84" t="s">
        <v>147</v>
      </c>
      <c r="E15" s="84" t="s">
        <v>148</v>
      </c>
      <c r="F15" s="85">
        <v>2003</v>
      </c>
      <c r="G15" s="85" t="s">
        <v>10</v>
      </c>
      <c r="H15" s="85" t="s">
        <v>8</v>
      </c>
      <c r="I15" s="82">
        <v>92</v>
      </c>
      <c r="J15" s="36">
        <v>90</v>
      </c>
      <c r="K15" s="306">
        <f t="shared" si="0"/>
        <v>182</v>
      </c>
      <c r="L15" s="36">
        <v>95</v>
      </c>
      <c r="M15" s="36">
        <v>95</v>
      </c>
      <c r="N15" s="306">
        <f t="shared" si="1"/>
        <v>190</v>
      </c>
      <c r="O15" s="36">
        <v>77</v>
      </c>
      <c r="P15" s="36">
        <v>86</v>
      </c>
      <c r="Q15" s="83">
        <f t="shared" si="2"/>
        <v>163</v>
      </c>
      <c r="R15" s="230">
        <f t="shared" si="3"/>
        <v>535</v>
      </c>
      <c r="S15" s="305">
        <v>10</v>
      </c>
      <c r="T15" s="87">
        <v>6.55</v>
      </c>
      <c r="U15" s="82" t="s">
        <v>8</v>
      </c>
      <c r="X15" s="3"/>
      <c r="Y15" s="3"/>
      <c r="Z15" s="3"/>
    </row>
    <row r="16" spans="1:26" ht="19.5" customHeight="1" x14ac:dyDescent="0.25">
      <c r="A16" s="2"/>
      <c r="B16" s="83" t="s">
        <v>890</v>
      </c>
      <c r="C16" s="166" t="s">
        <v>376</v>
      </c>
      <c r="D16" s="84" t="s">
        <v>211</v>
      </c>
      <c r="E16" s="84" t="s">
        <v>377</v>
      </c>
      <c r="F16" s="85">
        <v>1992</v>
      </c>
      <c r="G16" s="85" t="s">
        <v>10</v>
      </c>
      <c r="H16" s="85" t="s">
        <v>7</v>
      </c>
      <c r="I16" s="82">
        <v>71</v>
      </c>
      <c r="J16" s="36"/>
      <c r="K16" s="83">
        <f t="shared" si="0"/>
        <v>71</v>
      </c>
      <c r="L16" s="36"/>
      <c r="M16" s="140"/>
      <c r="N16" s="306">
        <f t="shared" si="1"/>
        <v>0</v>
      </c>
      <c r="O16" s="36"/>
      <c r="P16" s="36"/>
      <c r="Q16" s="83">
        <f t="shared" si="2"/>
        <v>0</v>
      </c>
      <c r="R16" s="230">
        <f t="shared" si="3"/>
        <v>71</v>
      </c>
      <c r="S16" s="305"/>
      <c r="T16" s="87">
        <v>1</v>
      </c>
      <c r="U16" s="82" t="s">
        <v>7</v>
      </c>
      <c r="X16" s="3"/>
      <c r="Y16" s="3"/>
      <c r="Z16" s="3"/>
    </row>
    <row r="17" spans="1:23" ht="19.5" customHeight="1" x14ac:dyDescent="0.25">
      <c r="A17" s="2"/>
      <c r="B17" s="19"/>
      <c r="C17" s="6"/>
      <c r="D17" s="6"/>
      <c r="E17" s="6"/>
      <c r="F17" s="6"/>
      <c r="G17" s="2"/>
      <c r="H17" s="152"/>
      <c r="I17" s="152"/>
      <c r="J17" s="154"/>
      <c r="K17" s="2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9.5" customHeight="1" x14ac:dyDescent="0.25">
      <c r="A18" s="2"/>
      <c r="B18" s="19"/>
      <c r="C18" s="155"/>
      <c r="D18" s="157"/>
      <c r="E18" s="157"/>
      <c r="F18" s="158"/>
      <c r="G18" s="158"/>
      <c r="H18" s="158"/>
      <c r="I18" s="158"/>
      <c r="J18" s="154"/>
      <c r="K18" s="2"/>
      <c r="L18" s="159"/>
      <c r="M18" s="159"/>
      <c r="N18" s="159"/>
      <c r="O18" s="1"/>
      <c r="P18" s="1"/>
      <c r="Q18" s="1"/>
      <c r="R18" s="1"/>
      <c r="S18" s="1"/>
      <c r="T18" s="1"/>
      <c r="U18" s="1"/>
      <c r="V18" s="1"/>
      <c r="W18" s="1"/>
    </row>
    <row r="19" spans="1:23" ht="19.5" customHeight="1" x14ac:dyDescent="0.25">
      <c r="B19" s="19"/>
      <c r="C19" s="155"/>
      <c r="D19" s="156"/>
      <c r="E19" s="157"/>
      <c r="F19" s="158"/>
      <c r="G19" s="158"/>
      <c r="H19" s="158"/>
      <c r="I19" s="158"/>
      <c r="J19" s="152"/>
      <c r="K19" s="2"/>
      <c r="L19" s="159"/>
      <c r="M19" s="159"/>
      <c r="N19" s="159"/>
      <c r="O19" s="1"/>
      <c r="P19" s="1"/>
      <c r="Q19" s="1"/>
      <c r="R19" s="1"/>
      <c r="S19" s="1"/>
      <c r="T19" s="1"/>
      <c r="U19" s="1"/>
      <c r="V19" s="1"/>
      <c r="W19" s="1"/>
    </row>
    <row r="20" spans="1:23" ht="15.75" x14ac:dyDescent="0.25">
      <c r="A20" s="7"/>
      <c r="B20" s="19"/>
      <c r="C20" s="155"/>
      <c r="D20" s="156"/>
      <c r="E20" s="157"/>
      <c r="F20" s="158"/>
      <c r="G20" s="158"/>
      <c r="H20" s="158"/>
      <c r="I20" s="158"/>
      <c r="J20" s="152"/>
      <c r="K20" s="161"/>
      <c r="L20" s="159"/>
      <c r="M20" s="159"/>
      <c r="N20" s="159"/>
      <c r="O20" s="1"/>
      <c r="P20" s="1"/>
      <c r="Q20" s="1"/>
      <c r="R20" s="1"/>
      <c r="S20" s="1"/>
      <c r="T20" s="1"/>
      <c r="U20" s="1"/>
      <c r="V20" s="1"/>
      <c r="W20" s="1"/>
    </row>
    <row r="21" spans="1:23" ht="15.75" x14ac:dyDescent="0.25">
      <c r="A21" s="7"/>
      <c r="B21" s="19"/>
      <c r="C21" s="155"/>
      <c r="D21" s="157"/>
      <c r="E21" s="157"/>
      <c r="F21" s="160"/>
      <c r="G21" s="160"/>
      <c r="H21" s="158"/>
      <c r="I21" s="158"/>
      <c r="J21" s="152"/>
      <c r="K21" s="161"/>
      <c r="L21" s="159"/>
      <c r="M21" s="159"/>
      <c r="N21" s="159"/>
      <c r="O21" s="1"/>
      <c r="P21" s="1"/>
      <c r="Q21" s="1"/>
      <c r="R21" s="1"/>
      <c r="S21" s="1"/>
      <c r="T21" s="1"/>
      <c r="U21" s="1"/>
      <c r="V21" s="1"/>
      <c r="W21" s="1"/>
    </row>
    <row r="22" spans="1:23" ht="15.75" x14ac:dyDescent="0.25">
      <c r="A22" s="7"/>
      <c r="B22" s="19"/>
      <c r="C22" s="155"/>
      <c r="D22" s="156"/>
      <c r="E22" s="157"/>
      <c r="F22" s="158"/>
      <c r="G22" s="158"/>
      <c r="H22" s="158"/>
      <c r="I22" s="158"/>
      <c r="J22" s="152"/>
      <c r="K22" s="161"/>
      <c r="L22" s="159"/>
      <c r="M22" s="159"/>
      <c r="N22" s="159"/>
      <c r="O22" s="1"/>
      <c r="P22" s="1"/>
      <c r="Q22" s="1"/>
      <c r="R22" s="1"/>
      <c r="S22" s="1"/>
      <c r="T22" s="1"/>
      <c r="U22" s="1"/>
      <c r="V22" s="1"/>
      <c r="W22" s="1"/>
    </row>
    <row r="23" spans="1:23" ht="15.75" x14ac:dyDescent="0.25">
      <c r="B23" s="19"/>
      <c r="C23" s="155"/>
      <c r="D23" s="156"/>
      <c r="E23" s="157"/>
      <c r="F23" s="158"/>
      <c r="G23" s="158"/>
      <c r="H23" s="158"/>
      <c r="I23" s="158"/>
      <c r="J23" s="152"/>
      <c r="K23" s="2"/>
      <c r="L23" s="159"/>
      <c r="M23" s="159"/>
      <c r="N23" s="159"/>
      <c r="O23" s="1"/>
      <c r="P23" s="1"/>
      <c r="Q23" s="1"/>
      <c r="R23" s="1"/>
      <c r="S23" s="1"/>
      <c r="T23" s="1"/>
      <c r="U23" s="1"/>
      <c r="V23" s="1"/>
      <c r="W23" s="1"/>
    </row>
    <row r="24" spans="1:23" ht="15.75" x14ac:dyDescent="0.25">
      <c r="B24" s="19"/>
      <c r="C24" s="155"/>
      <c r="D24" s="156"/>
      <c r="E24" s="157"/>
      <c r="F24" s="158"/>
      <c r="G24" s="158"/>
      <c r="H24" s="158"/>
      <c r="I24" s="158"/>
      <c r="J24" s="152"/>
      <c r="K24" s="2"/>
      <c r="L24" s="159"/>
      <c r="M24" s="159"/>
      <c r="N24" s="159"/>
      <c r="O24" s="1"/>
      <c r="P24" s="1"/>
      <c r="Q24" s="1"/>
      <c r="R24" s="1"/>
      <c r="S24" s="1"/>
      <c r="T24" s="1"/>
      <c r="U24" s="1"/>
      <c r="V24" s="1"/>
      <c r="W24" s="1"/>
    </row>
    <row r="25" spans="1:23" ht="15.75" x14ac:dyDescent="0.25">
      <c r="B25" s="19"/>
      <c r="C25" s="155"/>
      <c r="D25" s="156"/>
      <c r="E25" s="157"/>
      <c r="F25" s="158"/>
      <c r="G25" s="158"/>
      <c r="H25" s="158"/>
      <c r="I25" s="158"/>
      <c r="J25" s="152"/>
      <c r="K25" s="2"/>
      <c r="L25" s="159"/>
      <c r="M25" s="159"/>
      <c r="N25" s="159"/>
      <c r="O25" s="1"/>
      <c r="P25" s="1"/>
      <c r="Q25" s="1"/>
      <c r="R25" s="1"/>
      <c r="S25" s="1"/>
      <c r="T25" s="1"/>
      <c r="U25" s="1"/>
      <c r="V25" s="1"/>
      <c r="W25" s="1"/>
    </row>
    <row r="26" spans="1:23" ht="15.75" x14ac:dyDescent="0.25">
      <c r="B26" s="19"/>
      <c r="C26" s="155"/>
      <c r="D26" s="156"/>
      <c r="E26" s="157"/>
      <c r="F26" s="158"/>
      <c r="G26" s="158"/>
      <c r="H26" s="158"/>
      <c r="I26" s="158"/>
      <c r="J26" s="152"/>
      <c r="K26" s="2"/>
      <c r="L26" s="159"/>
      <c r="M26" s="159"/>
      <c r="N26" s="159"/>
      <c r="O26" s="1"/>
      <c r="P26" s="1"/>
      <c r="Q26" s="1"/>
      <c r="R26" s="1"/>
      <c r="S26" s="1"/>
      <c r="T26" s="1"/>
      <c r="U26" s="1"/>
      <c r="V26" s="1"/>
      <c r="W26" s="1"/>
    </row>
    <row r="27" spans="1:23" x14ac:dyDescent="0.25">
      <c r="A27" s="1"/>
      <c r="B27" s="159"/>
      <c r="C27" s="159"/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"/>
      <c r="P27" s="1"/>
      <c r="Q27" s="1"/>
    </row>
    <row r="28" spans="1:23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23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23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23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23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</sheetData>
  <sortState xmlns:xlrd2="http://schemas.microsoft.com/office/spreadsheetml/2017/richdata2" ref="B7:U16">
    <sortCondition descending="1" ref="R7:R16"/>
    <sortCondition descending="1" ref="S7:S16"/>
  </sortState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</sheetPr>
  <dimension ref="A1:Z35"/>
  <sheetViews>
    <sheetView topLeftCell="B1" zoomScaleNormal="100" workbookViewId="0">
      <selection activeCell="B2" sqref="B2"/>
    </sheetView>
  </sheetViews>
  <sheetFormatPr defaultRowHeight="15" x14ac:dyDescent="0.25"/>
  <cols>
    <col min="1" max="1" width="1.42578125" style="4" customWidth="1"/>
    <col min="2" max="2" width="4.7109375" style="20" customWidth="1"/>
    <col min="3" max="3" width="12.7109375" style="7" customWidth="1"/>
    <col min="4" max="4" width="15" style="7" customWidth="1"/>
    <col min="5" max="5" width="14.5703125" style="7" customWidth="1"/>
    <col min="6" max="6" width="11.7109375" style="7" customWidth="1"/>
    <col min="7" max="7" width="7.7109375" style="4" customWidth="1"/>
    <col min="8" max="8" width="7.140625" style="149" customWidth="1"/>
    <col min="9" max="9" width="5.7109375" style="149" customWidth="1"/>
    <col min="10" max="10" width="8" style="149" customWidth="1"/>
    <col min="11" max="11" width="5.7109375" style="4" customWidth="1"/>
    <col min="12" max="12" width="5.7109375" style="149" customWidth="1"/>
    <col min="13" max="13" width="7.85546875" style="149" customWidth="1"/>
    <col min="14" max="14" width="5.7109375" style="149" customWidth="1"/>
    <col min="15" max="15" width="5.7109375" style="34" customWidth="1"/>
    <col min="16" max="16" width="7.28515625" style="149" customWidth="1"/>
    <col min="17" max="17" width="8.140625" style="149" customWidth="1"/>
    <col min="18" max="18" width="5.7109375" style="150" customWidth="1"/>
    <col min="19" max="19" width="5.28515625" style="150" customWidth="1"/>
    <col min="20" max="23" width="9.140625" style="3"/>
    <col min="24" max="16384" width="9.140625" style="1"/>
  </cols>
  <sheetData>
    <row r="1" spans="1:26" ht="5.25" customHeight="1" x14ac:dyDescent="0.25">
      <c r="A1" s="8"/>
      <c r="B1" s="16"/>
      <c r="C1" s="22"/>
      <c r="F1" s="9"/>
      <c r="G1" s="10"/>
      <c r="H1" s="148"/>
      <c r="I1" s="148"/>
      <c r="J1" s="148"/>
      <c r="K1" s="10"/>
    </row>
    <row r="2" spans="1:26" ht="18" x14ac:dyDescent="0.25">
      <c r="A2" s="8"/>
      <c r="B2" s="17"/>
      <c r="C2" s="12"/>
      <c r="D2" s="8"/>
      <c r="E2" s="8"/>
      <c r="F2" s="12"/>
      <c r="G2" s="39" t="s">
        <v>329</v>
      </c>
      <c r="H2" s="148"/>
      <c r="I2" s="148"/>
      <c r="J2" s="148"/>
      <c r="K2" s="10"/>
    </row>
    <row r="3" spans="1:26" ht="18" x14ac:dyDescent="0.25">
      <c r="A3" s="13"/>
      <c r="B3" s="16"/>
      <c r="C3" s="22"/>
      <c r="F3" s="9"/>
      <c r="G3" s="24" t="s">
        <v>330</v>
      </c>
      <c r="H3" s="148"/>
      <c r="I3" s="148"/>
      <c r="J3" s="148"/>
      <c r="K3" s="10"/>
    </row>
    <row r="4" spans="1:26" ht="21" x14ac:dyDescent="0.35">
      <c r="A4" s="2"/>
      <c r="B4" s="18"/>
      <c r="C4" s="151"/>
      <c r="D4" s="151"/>
      <c r="E4" s="6"/>
      <c r="F4" s="6"/>
      <c r="G4" s="2"/>
      <c r="H4" s="152"/>
      <c r="I4" s="152"/>
      <c r="J4" s="152"/>
      <c r="K4" s="10"/>
    </row>
    <row r="5" spans="1:26" ht="18.75" x14ac:dyDescent="0.3">
      <c r="A5" s="2"/>
      <c r="B5" s="173" t="s">
        <v>264</v>
      </c>
      <c r="C5" s="6"/>
      <c r="D5" s="6"/>
      <c r="E5" s="6"/>
      <c r="F5" s="6"/>
      <c r="G5" s="152"/>
      <c r="H5" s="152"/>
      <c r="I5" s="152"/>
      <c r="J5" s="152"/>
      <c r="K5" s="15"/>
    </row>
    <row r="6" spans="1:26" s="34" customFormat="1" ht="34.5" customHeight="1" x14ac:dyDescent="0.25">
      <c r="A6" s="40"/>
      <c r="B6" s="119" t="s">
        <v>21</v>
      </c>
      <c r="C6" s="119" t="s">
        <v>111</v>
      </c>
      <c r="D6" s="143" t="s">
        <v>20</v>
      </c>
      <c r="E6" s="143" t="s">
        <v>257</v>
      </c>
      <c r="F6" s="144" t="s">
        <v>260</v>
      </c>
      <c r="G6" s="143" t="s">
        <v>192</v>
      </c>
      <c r="H6" s="143" t="s">
        <v>102</v>
      </c>
      <c r="I6" s="119">
        <v>1</v>
      </c>
      <c r="J6" s="119">
        <v>2</v>
      </c>
      <c r="K6" s="119" t="s">
        <v>13</v>
      </c>
      <c r="L6" s="119">
        <v>3</v>
      </c>
      <c r="M6" s="119">
        <v>4</v>
      </c>
      <c r="N6" s="119" t="s">
        <v>14</v>
      </c>
      <c r="O6" s="119">
        <v>5</v>
      </c>
      <c r="P6" s="119">
        <v>6</v>
      </c>
      <c r="Q6" s="119" t="s">
        <v>17</v>
      </c>
      <c r="R6" s="119" t="s">
        <v>1</v>
      </c>
      <c r="S6" s="119" t="s">
        <v>2</v>
      </c>
      <c r="T6" s="118" t="s">
        <v>3</v>
      </c>
      <c r="U6" s="119" t="s">
        <v>4</v>
      </c>
      <c r="V6" s="42"/>
      <c r="W6" s="42"/>
      <c r="X6" s="42"/>
      <c r="Y6" s="42"/>
      <c r="Z6" s="42"/>
    </row>
    <row r="7" spans="1:26" ht="19.5" customHeight="1" x14ac:dyDescent="0.25">
      <c r="A7" s="2"/>
      <c r="B7" s="83">
        <v>1</v>
      </c>
      <c r="C7" s="239" t="s">
        <v>404</v>
      </c>
      <c r="D7" s="240" t="s">
        <v>405</v>
      </c>
      <c r="E7" s="240" t="s">
        <v>397</v>
      </c>
      <c r="F7" s="82">
        <v>2009</v>
      </c>
      <c r="G7" s="82" t="s">
        <v>12</v>
      </c>
      <c r="H7" s="82" t="s">
        <v>7</v>
      </c>
      <c r="I7" s="82">
        <v>93</v>
      </c>
      <c r="J7" s="36">
        <v>95</v>
      </c>
      <c r="K7" s="83">
        <f t="shared" ref="K7:K19" si="0">SUM(I7:J7)</f>
        <v>188</v>
      </c>
      <c r="L7" s="36">
        <v>97</v>
      </c>
      <c r="M7" s="140">
        <v>96</v>
      </c>
      <c r="N7" s="306">
        <f t="shared" ref="N7:N19" si="1">SUM(L7:M7)</f>
        <v>193</v>
      </c>
      <c r="O7" s="36">
        <v>91</v>
      </c>
      <c r="P7" s="36">
        <v>91</v>
      </c>
      <c r="Q7" s="83">
        <f t="shared" ref="Q7:Q19" si="2">SUM(O7:P7)</f>
        <v>182</v>
      </c>
      <c r="R7" s="230">
        <f t="shared" ref="R7:R19" si="3">SUM(K7,N7,Q7)</f>
        <v>563</v>
      </c>
      <c r="S7" s="305">
        <v>16</v>
      </c>
      <c r="T7" s="165">
        <v>51</v>
      </c>
      <c r="U7" s="82" t="s">
        <v>7</v>
      </c>
      <c r="X7" s="3"/>
      <c r="Y7" s="3"/>
      <c r="Z7" s="3"/>
    </row>
    <row r="8" spans="1:26" ht="19.5" customHeight="1" x14ac:dyDescent="0.25">
      <c r="A8" s="2"/>
      <c r="B8" s="83">
        <v>2</v>
      </c>
      <c r="C8" s="239" t="s">
        <v>464</v>
      </c>
      <c r="D8" s="240" t="s">
        <v>134</v>
      </c>
      <c r="E8" s="240" t="s">
        <v>135</v>
      </c>
      <c r="F8" s="82">
        <v>2004</v>
      </c>
      <c r="G8" s="82" t="s">
        <v>12</v>
      </c>
      <c r="H8" s="82" t="s">
        <v>6</v>
      </c>
      <c r="I8" s="82">
        <v>89</v>
      </c>
      <c r="J8" s="36">
        <v>93</v>
      </c>
      <c r="K8" s="306">
        <f t="shared" si="0"/>
        <v>182</v>
      </c>
      <c r="L8" s="36">
        <v>96</v>
      </c>
      <c r="M8" s="36">
        <v>98</v>
      </c>
      <c r="N8" s="306">
        <f t="shared" si="1"/>
        <v>194</v>
      </c>
      <c r="O8" s="36">
        <v>91</v>
      </c>
      <c r="P8" s="36">
        <v>94</v>
      </c>
      <c r="Q8" s="83">
        <f t="shared" si="2"/>
        <v>185</v>
      </c>
      <c r="R8" s="230">
        <f t="shared" si="3"/>
        <v>561</v>
      </c>
      <c r="S8" s="305">
        <v>20</v>
      </c>
      <c r="T8" s="165">
        <v>46.83</v>
      </c>
      <c r="U8" s="82" t="s">
        <v>6</v>
      </c>
      <c r="X8" s="3"/>
      <c r="Y8" s="3"/>
      <c r="Z8" s="3"/>
    </row>
    <row r="9" spans="1:26" ht="19.5" customHeight="1" x14ac:dyDescent="0.25">
      <c r="A9" s="2"/>
      <c r="B9" s="83">
        <v>3</v>
      </c>
      <c r="C9" s="239" t="s">
        <v>484</v>
      </c>
      <c r="D9" s="240" t="s">
        <v>485</v>
      </c>
      <c r="E9" s="240" t="s">
        <v>486</v>
      </c>
      <c r="F9" s="82">
        <v>2010</v>
      </c>
      <c r="G9" s="82" t="s">
        <v>12</v>
      </c>
      <c r="H9" s="82" t="s">
        <v>6</v>
      </c>
      <c r="I9" s="82">
        <v>94</v>
      </c>
      <c r="J9" s="36">
        <v>93</v>
      </c>
      <c r="K9" s="83">
        <f t="shared" si="0"/>
        <v>187</v>
      </c>
      <c r="L9" s="36">
        <v>93</v>
      </c>
      <c r="M9" s="140">
        <v>94</v>
      </c>
      <c r="N9" s="306">
        <f t="shared" si="1"/>
        <v>187</v>
      </c>
      <c r="O9" s="36">
        <v>91</v>
      </c>
      <c r="P9" s="36">
        <v>93</v>
      </c>
      <c r="Q9" s="83">
        <f t="shared" si="2"/>
        <v>184</v>
      </c>
      <c r="R9" s="230">
        <f t="shared" si="3"/>
        <v>558</v>
      </c>
      <c r="S9" s="305">
        <v>10</v>
      </c>
      <c r="T9" s="165">
        <v>42.67</v>
      </c>
      <c r="U9" s="82" t="s">
        <v>6</v>
      </c>
      <c r="X9" s="3"/>
      <c r="Y9" s="3"/>
      <c r="Z9" s="3"/>
    </row>
    <row r="10" spans="1:26" ht="19.5" customHeight="1" x14ac:dyDescent="0.25">
      <c r="A10" s="2"/>
      <c r="B10" s="83">
        <v>4</v>
      </c>
      <c r="C10" s="239" t="s">
        <v>341</v>
      </c>
      <c r="D10" s="240" t="s">
        <v>342</v>
      </c>
      <c r="E10" s="240" t="s">
        <v>343</v>
      </c>
      <c r="F10" s="82">
        <v>2009</v>
      </c>
      <c r="G10" s="82" t="s">
        <v>12</v>
      </c>
      <c r="H10" s="82" t="s">
        <v>8</v>
      </c>
      <c r="I10" s="82">
        <v>93</v>
      </c>
      <c r="J10" s="36">
        <v>91</v>
      </c>
      <c r="K10" s="306">
        <f t="shared" si="0"/>
        <v>184</v>
      </c>
      <c r="L10" s="36">
        <v>93</v>
      </c>
      <c r="M10" s="36">
        <v>96</v>
      </c>
      <c r="N10" s="306">
        <f t="shared" si="1"/>
        <v>189</v>
      </c>
      <c r="O10" s="36">
        <v>93</v>
      </c>
      <c r="P10" s="36">
        <v>91</v>
      </c>
      <c r="Q10" s="83">
        <f t="shared" si="2"/>
        <v>184</v>
      </c>
      <c r="R10" s="230">
        <f t="shared" si="3"/>
        <v>557</v>
      </c>
      <c r="S10" s="305">
        <v>14</v>
      </c>
      <c r="T10" s="165">
        <v>38.5</v>
      </c>
      <c r="U10" s="82" t="s">
        <v>8</v>
      </c>
      <c r="X10" s="3"/>
      <c r="Y10" s="3"/>
      <c r="Z10" s="3"/>
    </row>
    <row r="11" spans="1:26" ht="19.5" customHeight="1" x14ac:dyDescent="0.25">
      <c r="A11" s="2"/>
      <c r="B11" s="83">
        <v>5</v>
      </c>
      <c r="C11" s="239" t="s">
        <v>465</v>
      </c>
      <c r="D11" s="240" t="s">
        <v>466</v>
      </c>
      <c r="E11" s="240" t="s">
        <v>467</v>
      </c>
      <c r="F11" s="82">
        <v>2009</v>
      </c>
      <c r="G11" s="82" t="s">
        <v>12</v>
      </c>
      <c r="H11" s="82" t="s">
        <v>6</v>
      </c>
      <c r="I11" s="82">
        <v>93</v>
      </c>
      <c r="J11" s="36">
        <v>91</v>
      </c>
      <c r="K11" s="306">
        <f t="shared" si="0"/>
        <v>184</v>
      </c>
      <c r="L11" s="36">
        <v>92</v>
      </c>
      <c r="M11" s="140">
        <v>95</v>
      </c>
      <c r="N11" s="306">
        <f t="shared" si="1"/>
        <v>187</v>
      </c>
      <c r="O11" s="36">
        <v>92</v>
      </c>
      <c r="P11" s="36">
        <v>93</v>
      </c>
      <c r="Q11" s="83">
        <f t="shared" si="2"/>
        <v>185</v>
      </c>
      <c r="R11" s="230">
        <f t="shared" si="3"/>
        <v>556</v>
      </c>
      <c r="S11" s="305">
        <v>16</v>
      </c>
      <c r="T11" s="165">
        <v>34.33</v>
      </c>
      <c r="U11" s="82" t="s">
        <v>6</v>
      </c>
      <c r="X11" s="3"/>
      <c r="Y11" s="3"/>
      <c r="Z11" s="3"/>
    </row>
    <row r="12" spans="1:26" ht="19.5" customHeight="1" x14ac:dyDescent="0.25">
      <c r="A12" s="2"/>
      <c r="B12" s="83">
        <v>6</v>
      </c>
      <c r="C12" s="239" t="s">
        <v>282</v>
      </c>
      <c r="D12" s="240" t="s">
        <v>144</v>
      </c>
      <c r="E12" s="240" t="s">
        <v>145</v>
      </c>
      <c r="F12" s="82">
        <v>2007</v>
      </c>
      <c r="G12" s="82" t="s">
        <v>12</v>
      </c>
      <c r="H12" s="82" t="s">
        <v>7</v>
      </c>
      <c r="I12" s="82">
        <v>89</v>
      </c>
      <c r="J12" s="36">
        <v>95</v>
      </c>
      <c r="K12" s="306">
        <f t="shared" si="0"/>
        <v>184</v>
      </c>
      <c r="L12" s="36">
        <v>96</v>
      </c>
      <c r="M12" s="140">
        <v>92</v>
      </c>
      <c r="N12" s="306">
        <f t="shared" si="1"/>
        <v>188</v>
      </c>
      <c r="O12" s="36">
        <v>89</v>
      </c>
      <c r="P12" s="36">
        <v>90</v>
      </c>
      <c r="Q12" s="83">
        <f t="shared" si="2"/>
        <v>179</v>
      </c>
      <c r="R12" s="230">
        <f t="shared" si="3"/>
        <v>551</v>
      </c>
      <c r="S12" s="305">
        <v>10</v>
      </c>
      <c r="T12" s="165">
        <v>30.17</v>
      </c>
      <c r="U12" s="82" t="s">
        <v>7</v>
      </c>
      <c r="X12" s="3"/>
      <c r="Y12" s="3"/>
      <c r="Z12" s="3"/>
    </row>
    <row r="13" spans="1:26" ht="19.5" customHeight="1" x14ac:dyDescent="0.25">
      <c r="A13" s="2"/>
      <c r="B13" s="83">
        <v>7</v>
      </c>
      <c r="C13" s="239" t="s">
        <v>401</v>
      </c>
      <c r="D13" s="240" t="s">
        <v>402</v>
      </c>
      <c r="E13" s="240" t="s">
        <v>403</v>
      </c>
      <c r="F13" s="82">
        <v>2011</v>
      </c>
      <c r="G13" s="82" t="s">
        <v>12</v>
      </c>
      <c r="H13" s="82" t="s">
        <v>7</v>
      </c>
      <c r="I13" s="82">
        <v>90</v>
      </c>
      <c r="J13" s="36">
        <v>94</v>
      </c>
      <c r="K13" s="306">
        <f t="shared" si="0"/>
        <v>184</v>
      </c>
      <c r="L13" s="36">
        <v>96</v>
      </c>
      <c r="M13" s="140">
        <v>96</v>
      </c>
      <c r="N13" s="306">
        <f t="shared" si="1"/>
        <v>192</v>
      </c>
      <c r="O13" s="36">
        <v>86</v>
      </c>
      <c r="P13" s="36">
        <v>87</v>
      </c>
      <c r="Q13" s="83">
        <f t="shared" si="2"/>
        <v>173</v>
      </c>
      <c r="R13" s="230">
        <f t="shared" si="3"/>
        <v>549</v>
      </c>
      <c r="S13" s="305">
        <v>10</v>
      </c>
      <c r="T13" s="165">
        <v>25</v>
      </c>
      <c r="U13" s="82" t="s">
        <v>7</v>
      </c>
      <c r="X13" s="3"/>
      <c r="Y13" s="3"/>
      <c r="Z13" s="3"/>
    </row>
    <row r="14" spans="1:26" ht="19.5" customHeight="1" x14ac:dyDescent="0.25">
      <c r="A14" s="2"/>
      <c r="B14" s="83">
        <v>8</v>
      </c>
      <c r="C14" s="239" t="s">
        <v>350</v>
      </c>
      <c r="D14" s="240" t="s">
        <v>342</v>
      </c>
      <c r="E14" s="240" t="s">
        <v>351</v>
      </c>
      <c r="F14" s="82">
        <v>2004</v>
      </c>
      <c r="G14" s="82" t="s">
        <v>12</v>
      </c>
      <c r="H14" s="82" t="s">
        <v>8</v>
      </c>
      <c r="I14" s="82">
        <v>91</v>
      </c>
      <c r="J14" s="36">
        <v>92</v>
      </c>
      <c r="K14" s="306">
        <f t="shared" si="0"/>
        <v>183</v>
      </c>
      <c r="L14" s="36">
        <v>95</v>
      </c>
      <c r="M14" s="36">
        <v>97</v>
      </c>
      <c r="N14" s="306">
        <f t="shared" si="1"/>
        <v>192</v>
      </c>
      <c r="O14" s="36">
        <v>86</v>
      </c>
      <c r="P14" s="36">
        <v>82</v>
      </c>
      <c r="Q14" s="83">
        <f t="shared" si="2"/>
        <v>168</v>
      </c>
      <c r="R14" s="230">
        <f t="shared" si="3"/>
        <v>543</v>
      </c>
      <c r="S14" s="305">
        <v>11</v>
      </c>
      <c r="T14" s="165">
        <v>21.83</v>
      </c>
      <c r="U14" s="82" t="s">
        <v>8</v>
      </c>
      <c r="X14" s="3"/>
      <c r="Y14" s="3"/>
      <c r="Z14" s="3"/>
    </row>
    <row r="15" spans="1:26" ht="19.5" customHeight="1" x14ac:dyDescent="0.25">
      <c r="A15" s="2"/>
      <c r="B15" s="83">
        <v>9</v>
      </c>
      <c r="C15" s="239" t="s">
        <v>173</v>
      </c>
      <c r="D15" s="240" t="s">
        <v>396</v>
      </c>
      <c r="E15" s="240" t="s">
        <v>397</v>
      </c>
      <c r="F15" s="82">
        <v>2006</v>
      </c>
      <c r="G15" s="82" t="s">
        <v>12</v>
      </c>
      <c r="H15" s="82" t="s">
        <v>7</v>
      </c>
      <c r="I15" s="82">
        <v>88</v>
      </c>
      <c r="J15" s="36">
        <v>80</v>
      </c>
      <c r="K15" s="83">
        <f t="shared" si="0"/>
        <v>168</v>
      </c>
      <c r="L15" s="36">
        <v>97</v>
      </c>
      <c r="M15" s="140">
        <v>95</v>
      </c>
      <c r="N15" s="306">
        <f t="shared" si="1"/>
        <v>192</v>
      </c>
      <c r="O15" s="36">
        <v>91</v>
      </c>
      <c r="P15" s="36">
        <v>79</v>
      </c>
      <c r="Q15" s="83">
        <f t="shared" si="2"/>
        <v>170</v>
      </c>
      <c r="R15" s="230">
        <f t="shared" si="3"/>
        <v>530</v>
      </c>
      <c r="S15" s="305">
        <v>12</v>
      </c>
      <c r="T15" s="165"/>
      <c r="U15" s="82"/>
      <c r="X15" s="3"/>
      <c r="Y15" s="3"/>
      <c r="Z15" s="3"/>
    </row>
    <row r="16" spans="1:26" ht="19.5" customHeight="1" x14ac:dyDescent="0.25">
      <c r="A16" s="2"/>
      <c r="B16" s="83">
        <v>10</v>
      </c>
      <c r="C16" s="239" t="s">
        <v>438</v>
      </c>
      <c r="D16" s="240" t="s">
        <v>439</v>
      </c>
      <c r="E16" s="240" t="s">
        <v>806</v>
      </c>
      <c r="F16" s="82">
        <v>2012</v>
      </c>
      <c r="G16" s="82" t="s">
        <v>12</v>
      </c>
      <c r="H16" s="82" t="s">
        <v>6</v>
      </c>
      <c r="I16" s="82">
        <v>89</v>
      </c>
      <c r="J16" s="36">
        <v>85</v>
      </c>
      <c r="K16" s="83">
        <f t="shared" si="0"/>
        <v>174</v>
      </c>
      <c r="L16" s="36">
        <v>92</v>
      </c>
      <c r="M16" s="140">
        <v>91</v>
      </c>
      <c r="N16" s="306">
        <f t="shared" si="1"/>
        <v>183</v>
      </c>
      <c r="O16" s="36">
        <v>76</v>
      </c>
      <c r="P16" s="36">
        <v>80</v>
      </c>
      <c r="Q16" s="83">
        <f t="shared" si="2"/>
        <v>156</v>
      </c>
      <c r="R16" s="230">
        <f t="shared" si="3"/>
        <v>513</v>
      </c>
      <c r="S16" s="305">
        <v>3</v>
      </c>
      <c r="T16" s="165"/>
      <c r="U16" s="82"/>
      <c r="X16" s="3"/>
      <c r="Y16" s="3"/>
      <c r="Z16" s="3"/>
    </row>
    <row r="17" spans="1:26" ht="19.5" customHeight="1" x14ac:dyDescent="0.25">
      <c r="A17" s="2"/>
      <c r="B17" s="83">
        <v>11</v>
      </c>
      <c r="C17" s="239" t="s">
        <v>440</v>
      </c>
      <c r="D17" s="240" t="s">
        <v>441</v>
      </c>
      <c r="E17" s="240" t="s">
        <v>137</v>
      </c>
      <c r="F17" s="82">
        <v>2012</v>
      </c>
      <c r="G17" s="82" t="s">
        <v>12</v>
      </c>
      <c r="H17" s="82" t="s">
        <v>6</v>
      </c>
      <c r="I17" s="82">
        <v>82</v>
      </c>
      <c r="J17" s="36">
        <v>91</v>
      </c>
      <c r="K17" s="83">
        <f t="shared" si="0"/>
        <v>173</v>
      </c>
      <c r="L17" s="36">
        <v>87</v>
      </c>
      <c r="M17" s="140">
        <v>89</v>
      </c>
      <c r="N17" s="306">
        <f t="shared" si="1"/>
        <v>176</v>
      </c>
      <c r="O17" s="36">
        <v>83</v>
      </c>
      <c r="P17" s="36">
        <v>78</v>
      </c>
      <c r="Q17" s="83">
        <f t="shared" si="2"/>
        <v>161</v>
      </c>
      <c r="R17" s="230">
        <f t="shared" si="3"/>
        <v>510</v>
      </c>
      <c r="S17" s="305">
        <v>7</v>
      </c>
      <c r="T17" s="165"/>
      <c r="U17" s="82"/>
      <c r="X17" s="3"/>
      <c r="Y17" s="3"/>
      <c r="Z17" s="3"/>
    </row>
    <row r="18" spans="1:26" ht="19.5" customHeight="1" x14ac:dyDescent="0.25">
      <c r="A18" s="2"/>
      <c r="B18" s="83">
        <v>12</v>
      </c>
      <c r="C18" s="239" t="s">
        <v>840</v>
      </c>
      <c r="D18" s="240" t="s">
        <v>841</v>
      </c>
      <c r="E18" s="240" t="s">
        <v>842</v>
      </c>
      <c r="F18" s="82">
        <v>2010</v>
      </c>
      <c r="G18" s="82" t="s">
        <v>12</v>
      </c>
      <c r="H18" s="82" t="s">
        <v>8</v>
      </c>
      <c r="I18" s="82">
        <v>80</v>
      </c>
      <c r="J18" s="36">
        <v>86</v>
      </c>
      <c r="K18" s="83">
        <f t="shared" si="0"/>
        <v>166</v>
      </c>
      <c r="L18" s="36">
        <v>92</v>
      </c>
      <c r="M18" s="140">
        <v>90</v>
      </c>
      <c r="N18" s="306">
        <f t="shared" si="1"/>
        <v>182</v>
      </c>
      <c r="O18" s="36">
        <v>77</v>
      </c>
      <c r="P18" s="36">
        <v>82</v>
      </c>
      <c r="Q18" s="83">
        <f t="shared" si="2"/>
        <v>159</v>
      </c>
      <c r="R18" s="230">
        <f t="shared" si="3"/>
        <v>507</v>
      </c>
      <c r="S18" s="305">
        <v>7</v>
      </c>
      <c r="T18" s="165">
        <v>5.1629999999999878</v>
      </c>
      <c r="U18" s="82" t="s">
        <v>8</v>
      </c>
      <c r="X18" s="3"/>
      <c r="Y18" s="3"/>
      <c r="Z18" s="3"/>
    </row>
    <row r="19" spans="1:26" ht="19.5" customHeight="1" x14ac:dyDescent="0.25">
      <c r="A19" s="2"/>
      <c r="B19" s="83">
        <v>13</v>
      </c>
      <c r="C19" s="239" t="s">
        <v>435</v>
      </c>
      <c r="D19" s="240" t="s">
        <v>436</v>
      </c>
      <c r="E19" s="240" t="s">
        <v>437</v>
      </c>
      <c r="F19" s="82">
        <v>2008</v>
      </c>
      <c r="G19" s="82" t="s">
        <v>12</v>
      </c>
      <c r="H19" s="82" t="s">
        <v>6</v>
      </c>
      <c r="I19" s="82">
        <v>80</v>
      </c>
      <c r="J19" s="36">
        <v>85</v>
      </c>
      <c r="K19" s="306">
        <f t="shared" si="0"/>
        <v>165</v>
      </c>
      <c r="L19" s="36">
        <v>95</v>
      </c>
      <c r="M19" s="140">
        <v>81</v>
      </c>
      <c r="N19" s="306">
        <f t="shared" si="1"/>
        <v>176</v>
      </c>
      <c r="O19" s="36">
        <v>78</v>
      </c>
      <c r="P19" s="36">
        <v>81</v>
      </c>
      <c r="Q19" s="83">
        <f t="shared" si="2"/>
        <v>159</v>
      </c>
      <c r="R19" s="230">
        <f t="shared" si="3"/>
        <v>500</v>
      </c>
      <c r="S19" s="305">
        <v>5</v>
      </c>
      <c r="T19" s="165"/>
      <c r="U19" s="82"/>
      <c r="X19" s="3"/>
      <c r="Y19" s="3"/>
      <c r="Z19" s="3"/>
    </row>
    <row r="20" spans="1:26" ht="19.5" customHeight="1" x14ac:dyDescent="0.25">
      <c r="A20" s="2"/>
      <c r="B20" s="83" t="s">
        <v>891</v>
      </c>
      <c r="C20" s="239" t="s">
        <v>413</v>
      </c>
      <c r="D20" s="240" t="s">
        <v>414</v>
      </c>
      <c r="E20" s="240" t="s">
        <v>415</v>
      </c>
      <c r="F20" s="82">
        <v>2009</v>
      </c>
      <c r="G20" s="82" t="s">
        <v>12</v>
      </c>
      <c r="H20" s="82" t="s">
        <v>6</v>
      </c>
      <c r="I20" s="82"/>
      <c r="J20" s="36"/>
      <c r="K20" s="306"/>
      <c r="L20" s="36"/>
      <c r="M20" s="36"/>
      <c r="N20" s="306"/>
      <c r="O20" s="36"/>
      <c r="P20" s="36"/>
      <c r="Q20" s="83"/>
      <c r="R20" s="230"/>
      <c r="S20" s="305"/>
      <c r="T20" s="87"/>
      <c r="U20" s="82"/>
      <c r="X20" s="3"/>
      <c r="Y20" s="3"/>
      <c r="Z20" s="3"/>
    </row>
    <row r="21" spans="1:26" ht="19.5" customHeight="1" x14ac:dyDescent="0.25">
      <c r="A21" s="2"/>
      <c r="B21" s="83" t="s">
        <v>891</v>
      </c>
      <c r="C21" s="239" t="s">
        <v>433</v>
      </c>
      <c r="D21" s="240" t="s">
        <v>149</v>
      </c>
      <c r="E21" s="240" t="s">
        <v>434</v>
      </c>
      <c r="F21" s="82">
        <v>2010</v>
      </c>
      <c r="G21" s="82" t="s">
        <v>12</v>
      </c>
      <c r="H21" s="82" t="s">
        <v>6</v>
      </c>
      <c r="I21" s="82"/>
      <c r="J21" s="36"/>
      <c r="K21" s="306"/>
      <c r="L21" s="36"/>
      <c r="M21" s="36"/>
      <c r="N21" s="306"/>
      <c r="O21" s="36"/>
      <c r="P21" s="36"/>
      <c r="Q21" s="83"/>
      <c r="R21" s="230"/>
      <c r="S21" s="305"/>
      <c r="T21" s="87"/>
      <c r="U21" s="82"/>
      <c r="X21" s="3"/>
      <c r="Y21" s="3"/>
      <c r="Z21" s="3"/>
    </row>
    <row r="22" spans="1:26" ht="19.5" customHeight="1" x14ac:dyDescent="0.25">
      <c r="A22" s="2"/>
      <c r="B22" s="83" t="s">
        <v>891</v>
      </c>
      <c r="C22" s="239" t="s">
        <v>448</v>
      </c>
      <c r="D22" s="240" t="s">
        <v>449</v>
      </c>
      <c r="E22" s="240" t="s">
        <v>421</v>
      </c>
      <c r="F22" s="82">
        <v>2008</v>
      </c>
      <c r="G22" s="82" t="s">
        <v>12</v>
      </c>
      <c r="H22" s="82" t="s">
        <v>6</v>
      </c>
      <c r="I22" s="82"/>
      <c r="J22" s="36"/>
      <c r="K22" s="306"/>
      <c r="L22" s="36"/>
      <c r="M22" s="36"/>
      <c r="N22" s="306"/>
      <c r="O22" s="36"/>
      <c r="P22" s="36"/>
      <c r="Q22" s="83"/>
      <c r="R22" s="230"/>
      <c r="S22" s="305"/>
      <c r="T22" s="87"/>
      <c r="U22" s="82"/>
      <c r="X22" s="3"/>
      <c r="Y22" s="3"/>
      <c r="Z22" s="3"/>
    </row>
    <row r="23" spans="1:26" ht="15.75" x14ac:dyDescent="0.25">
      <c r="B23" s="19"/>
      <c r="C23" s="155"/>
      <c r="D23" s="156"/>
      <c r="E23" s="157"/>
      <c r="F23" s="158"/>
      <c r="G23" s="158"/>
      <c r="H23" s="158"/>
      <c r="I23" s="158"/>
      <c r="J23" s="152"/>
      <c r="K23" s="2"/>
      <c r="L23" s="159"/>
      <c r="M23" s="159"/>
      <c r="N23" s="159"/>
      <c r="O23" s="159"/>
      <c r="P23" s="1"/>
      <c r="Q23" s="1"/>
      <c r="R23" s="1"/>
      <c r="S23" s="1"/>
      <c r="T23" s="1"/>
      <c r="U23" s="1"/>
      <c r="V23" s="1"/>
      <c r="W23" s="1"/>
    </row>
    <row r="24" spans="1:26" ht="15.75" x14ac:dyDescent="0.25">
      <c r="B24" s="19"/>
      <c r="C24" s="155"/>
      <c r="D24" s="157"/>
      <c r="E24" s="157"/>
      <c r="F24" s="160"/>
      <c r="G24" s="160"/>
      <c r="H24" s="158"/>
      <c r="I24" s="158"/>
      <c r="J24" s="152"/>
      <c r="K24" s="2"/>
      <c r="L24" s="159"/>
      <c r="M24" s="159"/>
      <c r="N24" s="159"/>
      <c r="O24" s="159"/>
      <c r="P24" s="1"/>
      <c r="Q24" s="1"/>
      <c r="R24" s="1"/>
      <c r="S24" s="1"/>
      <c r="T24" s="1"/>
      <c r="U24" s="1"/>
      <c r="V24" s="1"/>
      <c r="W24" s="1"/>
    </row>
    <row r="25" spans="1:26" ht="15.75" x14ac:dyDescent="0.25">
      <c r="B25" s="19"/>
      <c r="C25" s="155"/>
      <c r="D25" s="157"/>
      <c r="E25" s="157"/>
      <c r="F25" s="160"/>
      <c r="G25" s="160"/>
      <c r="H25" s="158"/>
      <c r="I25" s="158"/>
      <c r="J25" s="152"/>
      <c r="K25" s="2"/>
      <c r="L25" s="159"/>
      <c r="M25" s="159"/>
      <c r="N25" s="159"/>
      <c r="O25" s="159"/>
      <c r="P25" s="1"/>
      <c r="Q25" s="1"/>
      <c r="R25" s="1"/>
      <c r="S25" s="1"/>
      <c r="T25" s="1"/>
      <c r="U25" s="1"/>
      <c r="V25" s="1"/>
      <c r="W25" s="1"/>
    </row>
    <row r="26" spans="1:26" ht="15.75" x14ac:dyDescent="0.25">
      <c r="B26" s="19"/>
      <c r="C26" s="155"/>
      <c r="D26" s="156"/>
      <c r="E26" s="157"/>
      <c r="F26" s="158"/>
      <c r="G26" s="158"/>
      <c r="H26" s="158"/>
      <c r="I26" s="158"/>
      <c r="J26" s="152"/>
      <c r="K26" s="2"/>
      <c r="L26" s="159"/>
      <c r="M26" s="159"/>
      <c r="N26" s="159"/>
      <c r="O26" s="159"/>
      <c r="P26" s="1"/>
      <c r="Q26" s="1"/>
      <c r="R26" s="1"/>
      <c r="S26" s="1"/>
      <c r="T26" s="1"/>
      <c r="U26" s="1"/>
      <c r="V26" s="1"/>
      <c r="W26" s="1"/>
    </row>
    <row r="27" spans="1:26" ht="15.75" x14ac:dyDescent="0.25">
      <c r="A27" s="1"/>
      <c r="B27" s="159"/>
      <c r="C27" s="155"/>
      <c r="D27" s="156"/>
      <c r="E27" s="157"/>
      <c r="F27" s="158"/>
      <c r="G27" s="158"/>
      <c r="H27" s="158"/>
      <c r="I27" s="158"/>
      <c r="J27" s="159"/>
      <c r="K27" s="159"/>
      <c r="L27" s="159"/>
      <c r="M27" s="159"/>
      <c r="N27" s="159"/>
      <c r="O27" s="159"/>
      <c r="P27" s="1"/>
      <c r="Q27" s="1"/>
      <c r="R27" s="1"/>
      <c r="S27" s="1"/>
      <c r="T27" s="1"/>
      <c r="U27" s="1"/>
      <c r="V27" s="1"/>
      <c r="W27" s="1"/>
    </row>
    <row r="28" spans="1:26" ht="15.75" x14ac:dyDescent="0.25">
      <c r="A28" s="1"/>
      <c r="B28" s="159"/>
      <c r="C28" s="155"/>
      <c r="D28" s="156"/>
      <c r="E28" s="157"/>
      <c r="F28" s="158"/>
      <c r="G28" s="158"/>
      <c r="H28" s="158"/>
      <c r="I28" s="158"/>
      <c r="J28" s="159" t="s">
        <v>872</v>
      </c>
      <c r="K28" s="159"/>
      <c r="L28" s="159"/>
      <c r="M28" s="159"/>
      <c r="N28" s="159"/>
      <c r="O28" s="159"/>
      <c r="P28" s="1"/>
      <c r="Q28" s="1"/>
      <c r="R28" s="1"/>
      <c r="S28" s="1"/>
      <c r="T28" s="1"/>
      <c r="U28" s="1"/>
      <c r="V28" s="1"/>
      <c r="W28" s="1"/>
    </row>
    <row r="29" spans="1:26" ht="15.75" x14ac:dyDescent="0.25">
      <c r="A29" s="1"/>
      <c r="B29" s="159"/>
      <c r="C29" s="155"/>
      <c r="D29" s="156"/>
      <c r="E29" s="157"/>
      <c r="F29" s="158"/>
      <c r="G29" s="158"/>
      <c r="H29" s="158"/>
      <c r="I29" s="158"/>
      <c r="J29" s="159"/>
      <c r="K29" s="159"/>
      <c r="L29" s="159"/>
      <c r="M29" s="159"/>
      <c r="N29" s="159"/>
      <c r="O29" s="159"/>
      <c r="P29" s="1"/>
      <c r="Q29" s="1"/>
      <c r="R29" s="1"/>
      <c r="S29" s="1"/>
      <c r="T29" s="1"/>
      <c r="U29" s="1"/>
      <c r="V29" s="1"/>
      <c r="W29" s="1"/>
    </row>
    <row r="30" spans="1:26" ht="15.75" x14ac:dyDescent="0.25">
      <c r="A30" s="1"/>
      <c r="B30" s="159"/>
      <c r="C30" s="155"/>
      <c r="D30" s="156"/>
      <c r="E30" s="157"/>
      <c r="F30" s="158"/>
      <c r="G30" s="158"/>
      <c r="H30" s="158"/>
      <c r="I30" s="158"/>
      <c r="J30" s="159"/>
      <c r="K30" s="159"/>
      <c r="L30" s="159"/>
      <c r="M30" s="159"/>
      <c r="N30" s="159"/>
      <c r="O30" s="159"/>
      <c r="P30" s="1"/>
      <c r="Q30" s="1"/>
      <c r="R30" s="1"/>
      <c r="S30" s="1"/>
      <c r="T30" s="1"/>
      <c r="U30" s="1"/>
      <c r="V30" s="1"/>
      <c r="W30" s="1"/>
    </row>
    <row r="31" spans="1:26" ht="15.75" x14ac:dyDescent="0.25">
      <c r="A31" s="1"/>
      <c r="B31" s="159"/>
      <c r="C31" s="155"/>
      <c r="D31" s="156"/>
      <c r="E31" s="157"/>
      <c r="F31" s="158"/>
      <c r="G31" s="158"/>
      <c r="H31" s="158"/>
      <c r="I31" s="158"/>
      <c r="J31" s="159"/>
      <c r="K31" s="159"/>
      <c r="L31" s="159"/>
      <c r="M31" s="159"/>
      <c r="N31" s="159"/>
      <c r="O31" s="159"/>
      <c r="P31" s="1"/>
      <c r="Q31" s="1"/>
      <c r="R31" s="1"/>
      <c r="S31" s="1"/>
      <c r="T31" s="1"/>
      <c r="U31" s="1"/>
      <c r="V31" s="1"/>
      <c r="W31" s="1"/>
    </row>
    <row r="32" spans="1:26" ht="15.75" x14ac:dyDescent="0.25">
      <c r="A32" s="1"/>
      <c r="B32" s="159"/>
      <c r="C32" s="155"/>
      <c r="D32" s="156"/>
      <c r="E32" s="157"/>
      <c r="F32" s="158"/>
      <c r="G32" s="158"/>
      <c r="H32" s="158"/>
      <c r="I32" s="158"/>
      <c r="J32" s="159"/>
      <c r="K32" s="159"/>
      <c r="L32" s="159"/>
      <c r="M32" s="159"/>
      <c r="N32" s="159"/>
      <c r="O32" s="159"/>
      <c r="P32" s="1"/>
      <c r="Q32" s="1"/>
      <c r="R32" s="1"/>
      <c r="S32" s="1"/>
      <c r="T32" s="1"/>
      <c r="U32" s="1"/>
      <c r="V32" s="1"/>
      <c r="W32" s="1"/>
    </row>
    <row r="33" spans="1:23" ht="15.75" x14ac:dyDescent="0.25">
      <c r="A33" s="1"/>
      <c r="B33" s="159"/>
      <c r="C33" s="155"/>
      <c r="D33" s="156"/>
      <c r="E33" s="157"/>
      <c r="F33" s="158"/>
      <c r="G33" s="158"/>
      <c r="H33" s="158"/>
      <c r="I33" s="158"/>
      <c r="J33" s="159"/>
      <c r="K33" s="159"/>
      <c r="L33" s="159"/>
      <c r="M33" s="159"/>
      <c r="N33" s="159"/>
      <c r="O33" s="159"/>
      <c r="P33" s="1"/>
      <c r="Q33" s="1"/>
      <c r="R33" s="1"/>
      <c r="S33" s="1"/>
      <c r="T33" s="1"/>
      <c r="U33" s="1"/>
      <c r="V33" s="1"/>
      <c r="W33" s="1"/>
    </row>
    <row r="34" spans="1:23" ht="15.75" x14ac:dyDescent="0.25">
      <c r="A34" s="1"/>
      <c r="B34" s="159"/>
      <c r="C34" s="155"/>
      <c r="D34" s="156"/>
      <c r="E34" s="157"/>
      <c r="F34" s="158"/>
      <c r="G34" s="158"/>
      <c r="H34" s="158"/>
      <c r="I34" s="158"/>
      <c r="J34" s="159"/>
      <c r="K34" s="159"/>
      <c r="L34" s="159"/>
      <c r="M34" s="159"/>
      <c r="N34" s="159"/>
      <c r="O34" s="159"/>
      <c r="P34" s="1"/>
      <c r="Q34" s="1"/>
      <c r="R34" s="1"/>
      <c r="S34" s="1"/>
      <c r="T34" s="1"/>
      <c r="U34" s="1"/>
      <c r="V34" s="1"/>
      <c r="W34" s="1"/>
    </row>
    <row r="35" spans="1:23" ht="15.75" x14ac:dyDescent="0.25">
      <c r="A35" s="1"/>
      <c r="B35" s="159"/>
      <c r="C35" s="155"/>
      <c r="D35" s="156"/>
      <c r="E35" s="157"/>
      <c r="F35" s="158"/>
      <c r="G35" s="158"/>
      <c r="H35" s="158"/>
      <c r="I35" s="158"/>
      <c r="J35" s="159"/>
      <c r="K35" s="159"/>
      <c r="L35" s="159"/>
      <c r="M35" s="159"/>
      <c r="N35" s="159"/>
      <c r="O35" s="159"/>
      <c r="P35" s="1"/>
      <c r="Q35" s="1"/>
      <c r="R35" s="1"/>
      <c r="S35" s="1"/>
      <c r="T35" s="1"/>
      <c r="U35" s="1"/>
      <c r="V35" s="1"/>
      <c r="W35" s="1"/>
    </row>
  </sheetData>
  <sortState xmlns:xlrd2="http://schemas.microsoft.com/office/spreadsheetml/2017/richdata2" ref="B7:U22">
    <sortCondition descending="1" ref="R7:R22"/>
    <sortCondition descending="1" ref="S7:S22"/>
  </sortState>
  <pageMargins left="0.23622047244094491" right="0.23622047244094491" top="0.74803149606299213" bottom="0.74803149606299213" header="0.31496062992125984" footer="0.31496062992125984"/>
  <pageSetup paperSize="9" scale="85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A1:Z18"/>
  <sheetViews>
    <sheetView topLeftCell="B1" zoomScale="115" zoomScaleNormal="115" workbookViewId="0">
      <selection activeCell="B2" sqref="B2"/>
    </sheetView>
  </sheetViews>
  <sheetFormatPr defaultRowHeight="15" x14ac:dyDescent="0.25"/>
  <cols>
    <col min="1" max="1" width="1.42578125" style="4" customWidth="1"/>
    <col min="2" max="2" width="4.7109375" style="20" customWidth="1"/>
    <col min="3" max="3" width="7.85546875" style="20" customWidth="1"/>
    <col min="4" max="4" width="15.28515625" style="7" customWidth="1"/>
    <col min="5" max="5" width="15.42578125" style="7" customWidth="1"/>
    <col min="6" max="7" width="6.85546875" style="7" customWidth="1"/>
    <col min="8" max="8" width="5.7109375" style="4" customWidth="1"/>
    <col min="9" max="12" width="5.7109375" style="29" customWidth="1"/>
    <col min="13" max="13" width="5.7109375" style="4" customWidth="1"/>
    <col min="14" max="15" width="5.7109375" style="29" customWidth="1"/>
    <col min="16" max="16" width="6.5703125" style="29" customWidth="1"/>
    <col min="17" max="17" width="5.7109375" style="34" customWidth="1"/>
    <col min="18" max="18" width="5.7109375" style="29" customWidth="1"/>
    <col min="19" max="19" width="7" style="37" customWidth="1"/>
    <col min="20" max="20" width="7.140625" style="29" customWidth="1"/>
    <col min="21" max="25" width="9.140625" style="3"/>
    <col min="26" max="16384" width="9.140625" style="1"/>
  </cols>
  <sheetData>
    <row r="1" spans="1:26" ht="6" customHeight="1" x14ac:dyDescent="0.25">
      <c r="A1" s="8"/>
      <c r="B1" s="16"/>
      <c r="C1" s="16"/>
      <c r="D1" s="22"/>
      <c r="G1" s="9"/>
      <c r="H1" s="10"/>
      <c r="I1" s="14"/>
      <c r="J1" s="14"/>
      <c r="K1" s="14"/>
      <c r="L1" s="14"/>
      <c r="M1" s="10"/>
    </row>
    <row r="2" spans="1:26" ht="18" x14ac:dyDescent="0.25">
      <c r="A2" s="8"/>
      <c r="B2" s="17"/>
      <c r="C2" s="17"/>
      <c r="D2" s="12"/>
      <c r="E2" s="8"/>
      <c r="F2" s="8"/>
      <c r="G2" s="12"/>
      <c r="H2" s="39" t="s">
        <v>329</v>
      </c>
      <c r="I2" s="14"/>
      <c r="J2" s="14"/>
      <c r="K2" s="14"/>
      <c r="L2" s="14"/>
      <c r="M2" s="10"/>
    </row>
    <row r="3" spans="1:26" ht="18" x14ac:dyDescent="0.25">
      <c r="A3" s="13"/>
      <c r="B3" s="16"/>
      <c r="C3" s="16"/>
      <c r="D3" s="22"/>
      <c r="G3" s="9"/>
      <c r="H3" s="24" t="s">
        <v>330</v>
      </c>
      <c r="I3" s="14"/>
      <c r="J3" s="14"/>
      <c r="K3" s="14"/>
      <c r="L3" s="14"/>
      <c r="M3" s="10"/>
    </row>
    <row r="4" spans="1:26" ht="21" x14ac:dyDescent="0.35">
      <c r="A4" s="2"/>
      <c r="B4" s="18"/>
      <c r="C4" s="18"/>
      <c r="D4" s="5"/>
      <c r="E4" s="5"/>
      <c r="F4" s="6"/>
      <c r="G4" s="6"/>
      <c r="H4" s="2"/>
      <c r="I4" s="28"/>
      <c r="J4" s="28"/>
      <c r="K4" s="28"/>
      <c r="L4" s="28"/>
      <c r="M4" s="10"/>
    </row>
    <row r="5" spans="1:26" ht="18.75" x14ac:dyDescent="0.3">
      <c r="A5" s="2"/>
      <c r="B5" s="173" t="s">
        <v>16</v>
      </c>
      <c r="C5" s="41"/>
      <c r="D5" s="6"/>
      <c r="E5" s="6"/>
      <c r="F5" s="6"/>
      <c r="G5" s="6"/>
      <c r="H5" s="28"/>
      <c r="I5" s="28"/>
      <c r="J5" s="28"/>
      <c r="K5" s="28"/>
      <c r="L5" s="28"/>
      <c r="M5" s="15"/>
    </row>
    <row r="6" spans="1:26" s="34" customFormat="1" ht="40.5" customHeight="1" x14ac:dyDescent="0.25">
      <c r="A6" s="40"/>
      <c r="B6" s="119" t="s">
        <v>21</v>
      </c>
      <c r="C6" s="119" t="s">
        <v>111</v>
      </c>
      <c r="D6" s="143" t="s">
        <v>20</v>
      </c>
      <c r="E6" s="143" t="s">
        <v>257</v>
      </c>
      <c r="F6" s="144" t="s">
        <v>260</v>
      </c>
      <c r="G6" s="143" t="s">
        <v>192</v>
      </c>
      <c r="H6" s="143" t="s">
        <v>102</v>
      </c>
      <c r="I6" s="119">
        <v>1</v>
      </c>
      <c r="J6" s="119">
        <v>2</v>
      </c>
      <c r="K6" s="119" t="s">
        <v>13</v>
      </c>
      <c r="L6" s="119">
        <v>3</v>
      </c>
      <c r="M6" s="119">
        <v>4</v>
      </c>
      <c r="N6" s="119" t="s">
        <v>14</v>
      </c>
      <c r="O6" s="119">
        <v>5</v>
      </c>
      <c r="P6" s="119">
        <v>6</v>
      </c>
      <c r="Q6" s="119" t="s">
        <v>17</v>
      </c>
      <c r="R6" s="119" t="s">
        <v>1</v>
      </c>
      <c r="S6" s="119" t="s">
        <v>2</v>
      </c>
      <c r="T6" s="118" t="s">
        <v>3</v>
      </c>
      <c r="U6" s="119" t="s">
        <v>4</v>
      </c>
      <c r="V6" s="42"/>
      <c r="W6" s="42"/>
      <c r="X6" s="42"/>
      <c r="Y6" s="42"/>
      <c r="Z6" s="42"/>
    </row>
    <row r="7" spans="1:26" ht="19.5" customHeight="1" x14ac:dyDescent="0.25">
      <c r="A7" s="2"/>
      <c r="B7" s="83">
        <v>1</v>
      </c>
      <c r="C7" s="239" t="s">
        <v>125</v>
      </c>
      <c r="D7" s="240" t="s">
        <v>168</v>
      </c>
      <c r="E7" s="240" t="s">
        <v>169</v>
      </c>
      <c r="F7" s="82">
        <v>2003</v>
      </c>
      <c r="G7" s="82" t="s">
        <v>5</v>
      </c>
      <c r="H7" s="82" t="s">
        <v>8</v>
      </c>
      <c r="I7" s="82">
        <v>92</v>
      </c>
      <c r="J7" s="36">
        <v>98</v>
      </c>
      <c r="K7" s="306">
        <f t="shared" ref="K7:K17" si="0">SUM(I7:J7)</f>
        <v>190</v>
      </c>
      <c r="L7" s="36">
        <v>99</v>
      </c>
      <c r="M7" s="36">
        <v>99</v>
      </c>
      <c r="N7" s="306">
        <f t="shared" ref="N7:N17" si="1">SUM(L7:M7)</f>
        <v>198</v>
      </c>
      <c r="O7" s="36">
        <v>97</v>
      </c>
      <c r="P7" s="36">
        <v>97</v>
      </c>
      <c r="Q7" s="83">
        <f t="shared" ref="Q7:Q17" si="2">SUM(O7:P7)</f>
        <v>194</v>
      </c>
      <c r="R7" s="230">
        <f t="shared" ref="R7:R17" si="3">SUM(K7,N7,Q7)</f>
        <v>582</v>
      </c>
      <c r="S7" s="305">
        <v>29</v>
      </c>
      <c r="T7" s="87">
        <v>51</v>
      </c>
      <c r="U7" s="82" t="s">
        <v>8</v>
      </c>
      <c r="Z7" s="3"/>
    </row>
    <row r="8" spans="1:26" ht="19.5" customHeight="1" x14ac:dyDescent="0.25">
      <c r="A8" s="2"/>
      <c r="B8" s="83">
        <v>2</v>
      </c>
      <c r="C8" s="239" t="s">
        <v>221</v>
      </c>
      <c r="D8" s="240" t="s">
        <v>180</v>
      </c>
      <c r="E8" s="240" t="s">
        <v>181</v>
      </c>
      <c r="F8" s="82">
        <v>2008</v>
      </c>
      <c r="G8" s="82" t="s">
        <v>5</v>
      </c>
      <c r="H8" s="82" t="s">
        <v>7</v>
      </c>
      <c r="I8" s="82">
        <v>97</v>
      </c>
      <c r="J8" s="36">
        <v>97</v>
      </c>
      <c r="K8" s="306">
        <f t="shared" si="0"/>
        <v>194</v>
      </c>
      <c r="L8" s="36">
        <v>97</v>
      </c>
      <c r="M8" s="36">
        <v>99</v>
      </c>
      <c r="N8" s="306">
        <f t="shared" si="1"/>
        <v>196</v>
      </c>
      <c r="O8" s="36">
        <v>93</v>
      </c>
      <c r="P8" s="36">
        <v>97</v>
      </c>
      <c r="Q8" s="83">
        <f t="shared" si="2"/>
        <v>190</v>
      </c>
      <c r="R8" s="230">
        <f t="shared" si="3"/>
        <v>580</v>
      </c>
      <c r="S8" s="305">
        <v>21</v>
      </c>
      <c r="T8" s="87">
        <v>46</v>
      </c>
      <c r="U8" s="82" t="s">
        <v>7</v>
      </c>
      <c r="Z8" s="3"/>
    </row>
    <row r="9" spans="1:26" ht="19.5" customHeight="1" x14ac:dyDescent="0.25">
      <c r="A9" s="2"/>
      <c r="B9" s="83">
        <v>3</v>
      </c>
      <c r="C9" s="239" t="s">
        <v>843</v>
      </c>
      <c r="D9" s="240" t="s">
        <v>844</v>
      </c>
      <c r="E9" s="240" t="s">
        <v>845</v>
      </c>
      <c r="F9" s="82">
        <v>2001</v>
      </c>
      <c r="G9" s="82" t="s">
        <v>5</v>
      </c>
      <c r="H9" s="82" t="s">
        <v>8</v>
      </c>
      <c r="I9" s="82">
        <v>93</v>
      </c>
      <c r="J9" s="36">
        <v>94</v>
      </c>
      <c r="K9" s="83">
        <f t="shared" si="0"/>
        <v>187</v>
      </c>
      <c r="L9" s="36">
        <v>99</v>
      </c>
      <c r="M9" s="140">
        <v>100</v>
      </c>
      <c r="N9" s="306">
        <f t="shared" si="1"/>
        <v>199</v>
      </c>
      <c r="O9" s="36">
        <v>91</v>
      </c>
      <c r="P9" s="36">
        <v>98</v>
      </c>
      <c r="Q9" s="83">
        <f t="shared" si="2"/>
        <v>189</v>
      </c>
      <c r="R9" s="230">
        <f t="shared" si="3"/>
        <v>575</v>
      </c>
      <c r="S9" s="305">
        <v>28</v>
      </c>
      <c r="T9" s="87">
        <v>41</v>
      </c>
      <c r="U9" s="82" t="s">
        <v>8</v>
      </c>
      <c r="Z9" s="3"/>
    </row>
    <row r="10" spans="1:26" ht="19.5" customHeight="1" x14ac:dyDescent="0.25">
      <c r="A10" s="2"/>
      <c r="B10" s="83">
        <v>4</v>
      </c>
      <c r="C10" s="239" t="s">
        <v>114</v>
      </c>
      <c r="D10" s="240" t="s">
        <v>151</v>
      </c>
      <c r="E10" s="240" t="s">
        <v>152</v>
      </c>
      <c r="F10" s="82">
        <v>2000</v>
      </c>
      <c r="G10" s="82" t="s">
        <v>5</v>
      </c>
      <c r="H10" s="82" t="s">
        <v>8</v>
      </c>
      <c r="I10" s="82">
        <v>92</v>
      </c>
      <c r="J10" s="36">
        <v>97</v>
      </c>
      <c r="K10" s="306">
        <f t="shared" si="0"/>
        <v>189</v>
      </c>
      <c r="L10" s="36">
        <v>98</v>
      </c>
      <c r="M10" s="36">
        <v>99</v>
      </c>
      <c r="N10" s="306">
        <f t="shared" si="1"/>
        <v>197</v>
      </c>
      <c r="O10" s="36">
        <v>89</v>
      </c>
      <c r="P10" s="36">
        <v>93</v>
      </c>
      <c r="Q10" s="83">
        <f t="shared" si="2"/>
        <v>182</v>
      </c>
      <c r="R10" s="230">
        <f t="shared" si="3"/>
        <v>568</v>
      </c>
      <c r="S10" s="305">
        <v>20</v>
      </c>
      <c r="T10" s="87">
        <v>36</v>
      </c>
      <c r="U10" s="82" t="s">
        <v>8</v>
      </c>
      <c r="Z10" s="3"/>
    </row>
    <row r="11" spans="1:26" ht="19.5" customHeight="1" x14ac:dyDescent="0.25">
      <c r="A11" s="2"/>
      <c r="B11" s="83">
        <v>5</v>
      </c>
      <c r="C11" s="239" t="s">
        <v>858</v>
      </c>
      <c r="D11" s="240" t="s">
        <v>25</v>
      </c>
      <c r="E11" s="240" t="s">
        <v>859</v>
      </c>
      <c r="F11" s="82">
        <v>2006</v>
      </c>
      <c r="G11" s="82" t="s">
        <v>5</v>
      </c>
      <c r="H11" s="82" t="s">
        <v>8</v>
      </c>
      <c r="I11" s="82">
        <v>93</v>
      </c>
      <c r="J11" s="36">
        <v>92</v>
      </c>
      <c r="K11" s="306">
        <f t="shared" si="0"/>
        <v>185</v>
      </c>
      <c r="L11" s="36">
        <v>98</v>
      </c>
      <c r="M11" s="36">
        <v>98</v>
      </c>
      <c r="N11" s="306">
        <f t="shared" si="1"/>
        <v>196</v>
      </c>
      <c r="O11" s="36">
        <v>91</v>
      </c>
      <c r="P11" s="36">
        <v>88</v>
      </c>
      <c r="Q11" s="83">
        <f t="shared" si="2"/>
        <v>179</v>
      </c>
      <c r="R11" s="230">
        <f t="shared" si="3"/>
        <v>560</v>
      </c>
      <c r="S11" s="305">
        <v>19</v>
      </c>
      <c r="T11" s="87"/>
      <c r="U11" s="82"/>
      <c r="Z11" s="3"/>
    </row>
    <row r="12" spans="1:26" ht="19.5" customHeight="1" x14ac:dyDescent="0.25">
      <c r="A12" s="2"/>
      <c r="B12" s="83">
        <v>6</v>
      </c>
      <c r="C12" s="239" t="s">
        <v>203</v>
      </c>
      <c r="D12" s="240" t="s">
        <v>25</v>
      </c>
      <c r="E12" s="240" t="s">
        <v>333</v>
      </c>
      <c r="F12" s="82">
        <v>2009</v>
      </c>
      <c r="G12" s="82" t="s">
        <v>5</v>
      </c>
      <c r="H12" s="82" t="s">
        <v>8</v>
      </c>
      <c r="I12" s="82">
        <v>91</v>
      </c>
      <c r="J12" s="36">
        <v>94</v>
      </c>
      <c r="K12" s="306">
        <f t="shared" si="0"/>
        <v>185</v>
      </c>
      <c r="L12" s="36">
        <v>96</v>
      </c>
      <c r="M12" s="36">
        <v>96</v>
      </c>
      <c r="N12" s="306">
        <f t="shared" si="1"/>
        <v>192</v>
      </c>
      <c r="O12" s="36">
        <v>92</v>
      </c>
      <c r="P12" s="36">
        <v>89</v>
      </c>
      <c r="Q12" s="83">
        <f t="shared" si="2"/>
        <v>181</v>
      </c>
      <c r="R12" s="230">
        <f t="shared" si="3"/>
        <v>558</v>
      </c>
      <c r="S12" s="305">
        <v>16</v>
      </c>
      <c r="T12" s="87"/>
      <c r="U12" s="82"/>
      <c r="Z12" s="3"/>
    </row>
    <row r="13" spans="1:26" ht="19.5" customHeight="1" x14ac:dyDescent="0.3">
      <c r="A13" s="2"/>
      <c r="B13" s="83">
        <v>7</v>
      </c>
      <c r="C13" s="239" t="s">
        <v>432</v>
      </c>
      <c r="D13" s="240" t="s">
        <v>170</v>
      </c>
      <c r="E13" s="240" t="s">
        <v>171</v>
      </c>
      <c r="F13" s="82">
        <v>2004</v>
      </c>
      <c r="G13" s="82" t="s">
        <v>5</v>
      </c>
      <c r="H13" s="175" t="s">
        <v>6</v>
      </c>
      <c r="I13" s="82">
        <v>96</v>
      </c>
      <c r="J13" s="36">
        <v>91</v>
      </c>
      <c r="K13" s="306">
        <f t="shared" si="0"/>
        <v>187</v>
      </c>
      <c r="L13" s="36">
        <v>96</v>
      </c>
      <c r="M13" s="140">
        <v>97</v>
      </c>
      <c r="N13" s="306">
        <f t="shared" si="1"/>
        <v>193</v>
      </c>
      <c r="O13" s="36">
        <v>89</v>
      </c>
      <c r="P13" s="36">
        <v>87</v>
      </c>
      <c r="Q13" s="83">
        <f t="shared" si="2"/>
        <v>176</v>
      </c>
      <c r="R13" s="230">
        <f t="shared" si="3"/>
        <v>556</v>
      </c>
      <c r="S13" s="305">
        <v>15</v>
      </c>
      <c r="T13" s="87">
        <v>21</v>
      </c>
      <c r="U13" s="82" t="s">
        <v>6</v>
      </c>
      <c r="Z13" s="3"/>
    </row>
    <row r="14" spans="1:26" ht="19.5" customHeight="1" x14ac:dyDescent="0.3">
      <c r="A14" s="2"/>
      <c r="B14" s="83">
        <v>8</v>
      </c>
      <c r="C14" s="239" t="s">
        <v>487</v>
      </c>
      <c r="D14" s="240" t="s">
        <v>488</v>
      </c>
      <c r="E14" s="240" t="s">
        <v>489</v>
      </c>
      <c r="F14" s="82">
        <v>2001</v>
      </c>
      <c r="G14" s="82" t="s">
        <v>5</v>
      </c>
      <c r="H14" s="175" t="s">
        <v>6</v>
      </c>
      <c r="I14" s="82">
        <v>93</v>
      </c>
      <c r="J14" s="36">
        <v>87</v>
      </c>
      <c r="K14" s="306">
        <f t="shared" si="0"/>
        <v>180</v>
      </c>
      <c r="L14" s="36">
        <v>95</v>
      </c>
      <c r="M14" s="36">
        <v>96</v>
      </c>
      <c r="N14" s="306">
        <f t="shared" si="1"/>
        <v>191</v>
      </c>
      <c r="O14" s="36">
        <v>87</v>
      </c>
      <c r="P14" s="36">
        <v>88</v>
      </c>
      <c r="Q14" s="83">
        <f t="shared" si="2"/>
        <v>175</v>
      </c>
      <c r="R14" s="230">
        <f t="shared" si="3"/>
        <v>546</v>
      </c>
      <c r="S14" s="305">
        <v>8</v>
      </c>
      <c r="T14" s="87">
        <v>16</v>
      </c>
      <c r="U14" s="82" t="s">
        <v>6</v>
      </c>
      <c r="Z14" s="3"/>
    </row>
    <row r="15" spans="1:26" ht="19.5" customHeight="1" x14ac:dyDescent="0.25">
      <c r="A15" s="2"/>
      <c r="B15" s="83">
        <v>9</v>
      </c>
      <c r="C15" s="239" t="s">
        <v>847</v>
      </c>
      <c r="D15" s="240" t="s">
        <v>848</v>
      </c>
      <c r="E15" s="240" t="s">
        <v>375</v>
      </c>
      <c r="F15" s="82">
        <v>2005</v>
      </c>
      <c r="G15" s="82" t="s">
        <v>5</v>
      </c>
      <c r="H15" s="82" t="s">
        <v>7</v>
      </c>
      <c r="I15" s="82">
        <v>91</v>
      </c>
      <c r="J15" s="36">
        <v>93</v>
      </c>
      <c r="K15" s="306">
        <f t="shared" si="0"/>
        <v>184</v>
      </c>
      <c r="L15" s="36">
        <v>95</v>
      </c>
      <c r="M15" s="140">
        <v>96</v>
      </c>
      <c r="N15" s="306">
        <f t="shared" si="1"/>
        <v>191</v>
      </c>
      <c r="O15" s="36">
        <v>81</v>
      </c>
      <c r="P15" s="36">
        <v>88</v>
      </c>
      <c r="Q15" s="83">
        <f t="shared" si="2"/>
        <v>169</v>
      </c>
      <c r="R15" s="230">
        <f t="shared" si="3"/>
        <v>544</v>
      </c>
      <c r="S15" s="305">
        <v>15</v>
      </c>
      <c r="T15" s="87">
        <v>11</v>
      </c>
      <c r="U15" s="82" t="s">
        <v>7</v>
      </c>
      <c r="Z15" s="3"/>
    </row>
    <row r="16" spans="1:26" ht="19.5" customHeight="1" x14ac:dyDescent="0.25">
      <c r="A16" s="2"/>
      <c r="B16" s="83">
        <v>10</v>
      </c>
      <c r="C16" s="239" t="s">
        <v>846</v>
      </c>
      <c r="D16" s="240" t="s">
        <v>159</v>
      </c>
      <c r="E16" s="240" t="s">
        <v>27</v>
      </c>
      <c r="F16" s="82">
        <v>2000</v>
      </c>
      <c r="G16" s="82" t="s">
        <v>5</v>
      </c>
      <c r="H16" s="82" t="s">
        <v>7</v>
      </c>
      <c r="I16" s="82">
        <v>91</v>
      </c>
      <c r="J16" s="36">
        <v>94</v>
      </c>
      <c r="K16" s="306">
        <f t="shared" si="0"/>
        <v>185</v>
      </c>
      <c r="L16" s="36">
        <v>96</v>
      </c>
      <c r="M16" s="140">
        <v>95</v>
      </c>
      <c r="N16" s="306">
        <f t="shared" si="1"/>
        <v>191</v>
      </c>
      <c r="O16" s="36">
        <v>82</v>
      </c>
      <c r="P16" s="36">
        <v>84</v>
      </c>
      <c r="Q16" s="83">
        <f t="shared" si="2"/>
        <v>166</v>
      </c>
      <c r="R16" s="230">
        <f t="shared" si="3"/>
        <v>542</v>
      </c>
      <c r="S16" s="305">
        <v>10</v>
      </c>
      <c r="T16" s="87">
        <v>6</v>
      </c>
      <c r="U16" s="82" t="s">
        <v>7</v>
      </c>
      <c r="Z16" s="3"/>
    </row>
    <row r="17" spans="1:26" ht="19.5" customHeight="1" x14ac:dyDescent="0.3">
      <c r="A17" s="2"/>
      <c r="B17" s="83">
        <v>11</v>
      </c>
      <c r="C17" s="239" t="s">
        <v>474</v>
      </c>
      <c r="D17" s="240" t="s">
        <v>155</v>
      </c>
      <c r="E17" s="240" t="s">
        <v>156</v>
      </c>
      <c r="F17" s="82">
        <v>2001</v>
      </c>
      <c r="G17" s="82" t="s">
        <v>5</v>
      </c>
      <c r="H17" s="175" t="s">
        <v>6</v>
      </c>
      <c r="I17" s="82">
        <v>82</v>
      </c>
      <c r="J17" s="36">
        <v>84</v>
      </c>
      <c r="K17" s="306">
        <f t="shared" si="0"/>
        <v>166</v>
      </c>
      <c r="L17" s="36">
        <v>91</v>
      </c>
      <c r="M17" s="36">
        <v>95</v>
      </c>
      <c r="N17" s="306">
        <f t="shared" si="1"/>
        <v>186</v>
      </c>
      <c r="O17" s="36">
        <v>84</v>
      </c>
      <c r="P17" s="36">
        <v>85</v>
      </c>
      <c r="Q17" s="83">
        <f t="shared" si="2"/>
        <v>169</v>
      </c>
      <c r="R17" s="230">
        <f t="shared" si="3"/>
        <v>521</v>
      </c>
      <c r="S17" s="305">
        <v>6</v>
      </c>
      <c r="T17" s="87">
        <v>1</v>
      </c>
      <c r="U17" s="82" t="s">
        <v>6</v>
      </c>
      <c r="Z17" s="3"/>
    </row>
    <row r="18" spans="1:26" ht="19.5" customHeight="1" x14ac:dyDescent="0.25">
      <c r="A18" s="2"/>
      <c r="B18" s="19"/>
      <c r="C18" s="19"/>
      <c r="D18" s="6"/>
      <c r="E18" s="6"/>
      <c r="F18" s="6"/>
      <c r="G18" s="6"/>
      <c r="H18" s="2"/>
      <c r="I18" s="28"/>
      <c r="J18" s="28"/>
      <c r="K18" s="28"/>
      <c r="L18" s="32"/>
      <c r="M18" s="2"/>
    </row>
  </sheetData>
  <sortState xmlns:xlrd2="http://schemas.microsoft.com/office/spreadsheetml/2017/richdata2" ref="B7:U17">
    <sortCondition descending="1" ref="R7:R17"/>
    <sortCondition descending="1" ref="S7:S17"/>
  </sortState>
  <phoneticPr fontId="64" type="noConversion"/>
  <pageMargins left="0.23622047244094491" right="0.23622047244094491" top="0.74803149606299213" bottom="0.74803149606299213" header="0.31496062992125984" footer="0.31496062992125984"/>
  <pageSetup paperSize="9" scale="85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Y39"/>
  <sheetViews>
    <sheetView topLeftCell="B1" zoomScaleNormal="100" workbookViewId="0">
      <selection activeCell="B2" sqref="B2"/>
    </sheetView>
  </sheetViews>
  <sheetFormatPr defaultRowHeight="15" x14ac:dyDescent="0.25"/>
  <cols>
    <col min="1" max="1" width="1.42578125" style="4" customWidth="1"/>
    <col min="2" max="2" width="4.7109375" style="20" customWidth="1"/>
    <col min="3" max="3" width="7.7109375" style="20" customWidth="1"/>
    <col min="4" max="4" width="19.42578125" style="7" customWidth="1"/>
    <col min="5" max="5" width="16.28515625" style="7" customWidth="1"/>
    <col min="6" max="6" width="8.42578125" style="7" customWidth="1"/>
    <col min="7" max="7" width="11.7109375" style="7" customWidth="1"/>
    <col min="8" max="8" width="5.7109375" style="4" customWidth="1"/>
    <col min="9" max="9" width="5.7109375" style="29" customWidth="1"/>
    <col min="10" max="10" width="6.42578125" style="29" customWidth="1"/>
    <col min="11" max="12" width="5.7109375" style="29" customWidth="1"/>
    <col min="13" max="13" width="6.5703125" style="4" customWidth="1"/>
    <col min="14" max="15" width="5.7109375" style="29" customWidth="1"/>
    <col min="16" max="16" width="6.85546875" style="29" customWidth="1"/>
    <col min="17" max="17" width="5.7109375" style="34" customWidth="1"/>
    <col min="18" max="18" width="5.7109375" style="29" customWidth="1"/>
    <col min="19" max="19" width="6.7109375" style="38" customWidth="1"/>
    <col min="20" max="20" width="8.7109375" style="29" customWidth="1"/>
    <col min="21" max="25" width="9.140625" style="3"/>
    <col min="26" max="16384" width="9.140625" style="1"/>
  </cols>
  <sheetData>
    <row r="1" spans="1:25" ht="6" customHeight="1" x14ac:dyDescent="0.25">
      <c r="A1" s="8"/>
      <c r="B1" s="16"/>
      <c r="C1" s="16"/>
      <c r="D1" s="22"/>
      <c r="G1" s="9"/>
      <c r="H1" s="10"/>
      <c r="I1" s="14"/>
      <c r="J1" s="14"/>
      <c r="K1" s="14"/>
      <c r="L1" s="14"/>
      <c r="M1" s="10"/>
    </row>
    <row r="2" spans="1:25" ht="18" x14ac:dyDescent="0.25">
      <c r="A2" s="8"/>
      <c r="B2" s="17"/>
      <c r="C2" s="17"/>
      <c r="D2" s="12"/>
      <c r="E2" s="8"/>
      <c r="F2" s="8"/>
      <c r="G2" s="12"/>
      <c r="H2" s="39" t="s">
        <v>329</v>
      </c>
      <c r="I2" s="14"/>
      <c r="J2" s="14"/>
      <c r="K2" s="14"/>
      <c r="L2" s="14"/>
      <c r="M2" s="10"/>
    </row>
    <row r="3" spans="1:25" ht="18" x14ac:dyDescent="0.25">
      <c r="A3" s="13"/>
      <c r="B3" s="16"/>
      <c r="C3" s="16"/>
      <c r="D3" s="22"/>
      <c r="G3" s="9"/>
      <c r="H3" s="24" t="s">
        <v>330</v>
      </c>
      <c r="I3" s="14"/>
      <c r="J3" s="14"/>
      <c r="K3" s="14"/>
      <c r="L3" s="14"/>
      <c r="M3" s="10"/>
    </row>
    <row r="4" spans="1:25" ht="21" x14ac:dyDescent="0.35">
      <c r="A4" s="2"/>
      <c r="B4" s="18"/>
      <c r="C4" s="18"/>
      <c r="D4" s="5"/>
      <c r="E4" s="5"/>
      <c r="F4" s="6"/>
      <c r="G4" s="6"/>
      <c r="H4" s="2"/>
      <c r="I4" s="28"/>
      <c r="J4" s="28"/>
      <c r="K4" s="28"/>
      <c r="L4" s="28"/>
      <c r="M4" s="10"/>
    </row>
    <row r="5" spans="1:25" ht="18.75" x14ac:dyDescent="0.3">
      <c r="A5" s="2"/>
      <c r="B5" s="173" t="s">
        <v>266</v>
      </c>
      <c r="C5" s="41"/>
      <c r="D5" s="6"/>
      <c r="E5" s="6"/>
      <c r="F5" s="6"/>
      <c r="G5" s="6"/>
      <c r="H5" s="28"/>
      <c r="I5" s="28"/>
      <c r="J5" s="28"/>
      <c r="K5" s="28"/>
      <c r="L5" s="28"/>
      <c r="M5" s="15"/>
    </row>
    <row r="6" spans="1:25" s="34" customFormat="1" ht="41.25" customHeight="1" x14ac:dyDescent="0.25">
      <c r="A6" s="40"/>
      <c r="B6" s="119" t="s">
        <v>21</v>
      </c>
      <c r="C6" s="119" t="s">
        <v>111</v>
      </c>
      <c r="D6" s="143" t="s">
        <v>20</v>
      </c>
      <c r="E6" s="143" t="s">
        <v>257</v>
      </c>
      <c r="F6" s="144" t="s">
        <v>260</v>
      </c>
      <c r="G6" s="143" t="s">
        <v>192</v>
      </c>
      <c r="H6" s="143" t="s">
        <v>102</v>
      </c>
      <c r="I6" s="119">
        <v>1</v>
      </c>
      <c r="J6" s="119">
        <v>2</v>
      </c>
      <c r="K6" s="119" t="s">
        <v>13</v>
      </c>
      <c r="L6" s="119">
        <v>3</v>
      </c>
      <c r="M6" s="119">
        <v>4</v>
      </c>
      <c r="N6" s="119" t="s">
        <v>14</v>
      </c>
      <c r="O6" s="119">
        <v>5</v>
      </c>
      <c r="P6" s="119">
        <v>6</v>
      </c>
      <c r="Q6" s="119" t="s">
        <v>17</v>
      </c>
      <c r="R6" s="119" t="s">
        <v>1</v>
      </c>
      <c r="S6" s="119" t="s">
        <v>2</v>
      </c>
      <c r="T6" s="118" t="s">
        <v>3</v>
      </c>
      <c r="U6" s="119" t="s">
        <v>4</v>
      </c>
      <c r="V6" s="42"/>
      <c r="W6" s="42"/>
      <c r="X6" s="42"/>
      <c r="Y6" s="42"/>
    </row>
    <row r="7" spans="1:25" ht="19.5" customHeight="1" x14ac:dyDescent="0.25">
      <c r="A7" s="2"/>
      <c r="B7" s="83">
        <v>1</v>
      </c>
      <c r="C7" s="239" t="s">
        <v>355</v>
      </c>
      <c r="D7" s="240" t="s">
        <v>166</v>
      </c>
      <c r="E7" s="240" t="s">
        <v>167</v>
      </c>
      <c r="F7" s="82">
        <v>2004</v>
      </c>
      <c r="G7" s="82" t="s">
        <v>9</v>
      </c>
      <c r="H7" s="82" t="s">
        <v>8</v>
      </c>
      <c r="I7" s="82">
        <v>97</v>
      </c>
      <c r="J7" s="36">
        <v>98</v>
      </c>
      <c r="K7" s="306">
        <f t="shared" ref="K7:K25" si="0">SUM(I7:J7)</f>
        <v>195</v>
      </c>
      <c r="L7" s="36">
        <v>98</v>
      </c>
      <c r="M7" s="36">
        <v>95</v>
      </c>
      <c r="N7" s="306">
        <f t="shared" ref="N7:N25" si="1">SUM(L7:M7)</f>
        <v>193</v>
      </c>
      <c r="O7" s="36">
        <v>94</v>
      </c>
      <c r="P7" s="36">
        <v>97</v>
      </c>
      <c r="Q7" s="83">
        <f t="shared" ref="Q7:Q25" si="2">SUM(O7:P7)</f>
        <v>191</v>
      </c>
      <c r="R7" s="230">
        <f t="shared" ref="R7:R25" si="3">SUM(K7,N7,Q7)</f>
        <v>579</v>
      </c>
      <c r="S7" s="311">
        <v>26</v>
      </c>
      <c r="T7" s="87">
        <v>51</v>
      </c>
      <c r="U7" s="323" t="s">
        <v>8</v>
      </c>
    </row>
    <row r="8" spans="1:25" ht="19.5" customHeight="1" x14ac:dyDescent="0.25">
      <c r="A8" s="2"/>
      <c r="B8" s="83">
        <v>2</v>
      </c>
      <c r="C8" s="239" t="s">
        <v>356</v>
      </c>
      <c r="D8" s="240" t="s">
        <v>357</v>
      </c>
      <c r="E8" s="240" t="s">
        <v>358</v>
      </c>
      <c r="F8" s="82">
        <v>2006</v>
      </c>
      <c r="G8" s="82" t="s">
        <v>9</v>
      </c>
      <c r="H8" s="82" t="s">
        <v>8</v>
      </c>
      <c r="I8" s="82">
        <v>95</v>
      </c>
      <c r="J8" s="36">
        <v>89</v>
      </c>
      <c r="K8" s="306">
        <f t="shared" si="0"/>
        <v>184</v>
      </c>
      <c r="L8" s="36">
        <v>97</v>
      </c>
      <c r="M8" s="36">
        <v>96</v>
      </c>
      <c r="N8" s="306">
        <f t="shared" si="1"/>
        <v>193</v>
      </c>
      <c r="O8" s="36">
        <v>93</v>
      </c>
      <c r="P8" s="36">
        <v>92</v>
      </c>
      <c r="Q8" s="83">
        <f t="shared" si="2"/>
        <v>185</v>
      </c>
      <c r="R8" s="230">
        <f t="shared" si="3"/>
        <v>562</v>
      </c>
      <c r="S8" s="311">
        <v>11</v>
      </c>
      <c r="T8" s="87">
        <v>48.22</v>
      </c>
      <c r="U8" s="323" t="s">
        <v>8</v>
      </c>
    </row>
    <row r="9" spans="1:25" ht="19.5" customHeight="1" x14ac:dyDescent="0.25">
      <c r="A9" s="2"/>
      <c r="B9" s="83">
        <v>3</v>
      </c>
      <c r="C9" s="239" t="s">
        <v>160</v>
      </c>
      <c r="D9" s="240" t="s">
        <v>334</v>
      </c>
      <c r="E9" s="240" t="s">
        <v>335</v>
      </c>
      <c r="F9" s="82">
        <v>2012</v>
      </c>
      <c r="G9" s="82" t="s">
        <v>9</v>
      </c>
      <c r="H9" s="82" t="s">
        <v>8</v>
      </c>
      <c r="I9" s="82">
        <v>93</v>
      </c>
      <c r="J9" s="36">
        <v>94</v>
      </c>
      <c r="K9" s="83">
        <f t="shared" si="0"/>
        <v>187</v>
      </c>
      <c r="L9" s="36">
        <v>92</v>
      </c>
      <c r="M9" s="140">
        <v>96</v>
      </c>
      <c r="N9" s="306">
        <f t="shared" si="1"/>
        <v>188</v>
      </c>
      <c r="O9" s="36">
        <v>93</v>
      </c>
      <c r="P9" s="36">
        <v>88</v>
      </c>
      <c r="Q9" s="83">
        <f t="shared" si="2"/>
        <v>181</v>
      </c>
      <c r="R9" s="230">
        <f t="shared" si="3"/>
        <v>556</v>
      </c>
      <c r="S9" s="311">
        <v>6</v>
      </c>
      <c r="T9" s="87">
        <v>45.44</v>
      </c>
      <c r="U9" s="323" t="s">
        <v>8</v>
      </c>
    </row>
    <row r="10" spans="1:25" ht="19.5" customHeight="1" x14ac:dyDescent="0.25">
      <c r="A10" s="2"/>
      <c r="B10" s="83">
        <v>4</v>
      </c>
      <c r="C10" s="239" t="s">
        <v>153</v>
      </c>
      <c r="D10" s="240" t="s">
        <v>183</v>
      </c>
      <c r="E10" s="240" t="s">
        <v>184</v>
      </c>
      <c r="F10" s="82">
        <v>2006</v>
      </c>
      <c r="G10" s="82" t="s">
        <v>9</v>
      </c>
      <c r="H10" s="82" t="s">
        <v>7</v>
      </c>
      <c r="I10" s="82">
        <v>94</v>
      </c>
      <c r="J10" s="36">
        <v>89</v>
      </c>
      <c r="K10" s="83">
        <f t="shared" si="0"/>
        <v>183</v>
      </c>
      <c r="L10" s="36">
        <v>93</v>
      </c>
      <c r="M10" s="140">
        <v>95</v>
      </c>
      <c r="N10" s="306">
        <f t="shared" si="1"/>
        <v>188</v>
      </c>
      <c r="O10" s="36">
        <v>89</v>
      </c>
      <c r="P10" s="36">
        <v>93</v>
      </c>
      <c r="Q10" s="83">
        <f t="shared" si="2"/>
        <v>182</v>
      </c>
      <c r="R10" s="230">
        <f t="shared" si="3"/>
        <v>553</v>
      </c>
      <c r="S10" s="311">
        <v>11</v>
      </c>
      <c r="T10" s="87">
        <v>42.67</v>
      </c>
      <c r="U10" s="323" t="s">
        <v>7</v>
      </c>
    </row>
    <row r="11" spans="1:25" ht="19.5" customHeight="1" x14ac:dyDescent="0.25">
      <c r="A11" s="2"/>
      <c r="B11" s="83">
        <v>5</v>
      </c>
      <c r="C11" s="239" t="s">
        <v>185</v>
      </c>
      <c r="D11" s="240" t="s">
        <v>406</v>
      </c>
      <c r="E11" s="240" t="s">
        <v>236</v>
      </c>
      <c r="F11" s="82">
        <v>2010</v>
      </c>
      <c r="G11" s="82" t="s">
        <v>9</v>
      </c>
      <c r="H11" s="82" t="s">
        <v>7</v>
      </c>
      <c r="I11" s="82">
        <v>93</v>
      </c>
      <c r="J11" s="36">
        <v>92</v>
      </c>
      <c r="K11" s="306">
        <f t="shared" si="0"/>
        <v>185</v>
      </c>
      <c r="L11" s="36">
        <v>97</v>
      </c>
      <c r="M11" s="140">
        <v>98</v>
      </c>
      <c r="N11" s="306">
        <f t="shared" si="1"/>
        <v>195</v>
      </c>
      <c r="O11" s="36">
        <v>82</v>
      </c>
      <c r="P11" s="36">
        <v>86</v>
      </c>
      <c r="Q11" s="83">
        <f t="shared" si="2"/>
        <v>168</v>
      </c>
      <c r="R11" s="230">
        <f t="shared" si="3"/>
        <v>548</v>
      </c>
      <c r="S11" s="311">
        <v>19</v>
      </c>
      <c r="T11" s="87"/>
      <c r="U11" s="323"/>
    </row>
    <row r="12" spans="1:25" ht="19.5" customHeight="1" x14ac:dyDescent="0.3">
      <c r="A12" s="2"/>
      <c r="B12" s="83">
        <v>6</v>
      </c>
      <c r="C12" s="239" t="s">
        <v>490</v>
      </c>
      <c r="D12" s="240" t="s">
        <v>491</v>
      </c>
      <c r="E12" s="240" t="s">
        <v>492</v>
      </c>
      <c r="F12" s="82">
        <v>2010</v>
      </c>
      <c r="G12" s="82" t="s">
        <v>9</v>
      </c>
      <c r="H12" s="175" t="s">
        <v>6</v>
      </c>
      <c r="I12" s="82">
        <v>92</v>
      </c>
      <c r="J12" s="36">
        <v>93</v>
      </c>
      <c r="K12" s="306">
        <f t="shared" si="0"/>
        <v>185</v>
      </c>
      <c r="L12" s="36">
        <v>95</v>
      </c>
      <c r="M12" s="36">
        <v>95</v>
      </c>
      <c r="N12" s="306">
        <f t="shared" si="1"/>
        <v>190</v>
      </c>
      <c r="O12" s="36">
        <v>83</v>
      </c>
      <c r="P12" s="36">
        <v>90</v>
      </c>
      <c r="Q12" s="83">
        <f t="shared" si="2"/>
        <v>173</v>
      </c>
      <c r="R12" s="230">
        <f t="shared" si="3"/>
        <v>548</v>
      </c>
      <c r="S12" s="311">
        <v>14</v>
      </c>
      <c r="T12" s="87">
        <v>37.110000000000007</v>
      </c>
      <c r="U12" s="323" t="s">
        <v>6</v>
      </c>
    </row>
    <row r="13" spans="1:25" ht="19.5" customHeight="1" x14ac:dyDescent="0.3">
      <c r="A13" s="2"/>
      <c r="B13" s="83">
        <v>7</v>
      </c>
      <c r="C13" s="239" t="s">
        <v>442</v>
      </c>
      <c r="D13" s="240" t="s">
        <v>443</v>
      </c>
      <c r="E13" s="240" t="s">
        <v>444</v>
      </c>
      <c r="F13" s="82">
        <v>2011</v>
      </c>
      <c r="G13" s="82" t="s">
        <v>9</v>
      </c>
      <c r="H13" s="175" t="s">
        <v>6</v>
      </c>
      <c r="I13" s="82">
        <v>89</v>
      </c>
      <c r="J13" s="36">
        <v>91</v>
      </c>
      <c r="K13" s="306">
        <f t="shared" si="0"/>
        <v>180</v>
      </c>
      <c r="L13" s="36">
        <v>94</v>
      </c>
      <c r="M13" s="36">
        <v>98</v>
      </c>
      <c r="N13" s="306">
        <f t="shared" si="1"/>
        <v>192</v>
      </c>
      <c r="O13" s="36">
        <v>86</v>
      </c>
      <c r="P13" s="36">
        <v>86</v>
      </c>
      <c r="Q13" s="83">
        <f t="shared" si="2"/>
        <v>172</v>
      </c>
      <c r="R13" s="230">
        <f t="shared" si="3"/>
        <v>544</v>
      </c>
      <c r="S13" s="311">
        <v>8</v>
      </c>
      <c r="T13" s="87"/>
      <c r="U13" s="323"/>
    </row>
    <row r="14" spans="1:25" ht="19.5" customHeight="1" x14ac:dyDescent="0.25">
      <c r="A14" s="2"/>
      <c r="B14" s="83">
        <v>8</v>
      </c>
      <c r="C14" s="239" t="s">
        <v>385</v>
      </c>
      <c r="D14" s="240" t="s">
        <v>177</v>
      </c>
      <c r="E14" s="240" t="s">
        <v>178</v>
      </c>
      <c r="F14" s="82">
        <v>2005</v>
      </c>
      <c r="G14" s="82" t="s">
        <v>9</v>
      </c>
      <c r="H14" s="82" t="s">
        <v>7</v>
      </c>
      <c r="I14" s="82">
        <v>90</v>
      </c>
      <c r="J14" s="36">
        <v>89</v>
      </c>
      <c r="K14" s="306">
        <f t="shared" si="0"/>
        <v>179</v>
      </c>
      <c r="L14" s="36">
        <v>95</v>
      </c>
      <c r="M14" s="36">
        <v>91</v>
      </c>
      <c r="N14" s="306">
        <f t="shared" si="1"/>
        <v>186</v>
      </c>
      <c r="O14" s="36">
        <v>90</v>
      </c>
      <c r="P14" s="36">
        <v>87</v>
      </c>
      <c r="Q14" s="83">
        <f t="shared" si="2"/>
        <v>177</v>
      </c>
      <c r="R14" s="230">
        <f t="shared" si="3"/>
        <v>542</v>
      </c>
      <c r="S14" s="311">
        <v>11</v>
      </c>
      <c r="T14" s="87">
        <v>31.55</v>
      </c>
      <c r="U14" s="323" t="s">
        <v>7</v>
      </c>
    </row>
    <row r="15" spans="1:25" ht="19.5" customHeight="1" x14ac:dyDescent="0.25">
      <c r="A15" s="2"/>
      <c r="B15" s="83">
        <v>9</v>
      </c>
      <c r="C15" s="239" t="s">
        <v>347</v>
      </c>
      <c r="D15" s="240" t="s">
        <v>348</v>
      </c>
      <c r="E15" s="240" t="s">
        <v>349</v>
      </c>
      <c r="F15" s="82">
        <v>2009</v>
      </c>
      <c r="G15" s="82" t="s">
        <v>9</v>
      </c>
      <c r="H15" s="82" t="s">
        <v>8</v>
      </c>
      <c r="I15" s="82">
        <v>90</v>
      </c>
      <c r="J15" s="36">
        <v>89</v>
      </c>
      <c r="K15" s="306">
        <f t="shared" si="0"/>
        <v>179</v>
      </c>
      <c r="L15" s="36">
        <v>95</v>
      </c>
      <c r="M15" s="140">
        <v>89</v>
      </c>
      <c r="N15" s="306">
        <f t="shared" si="1"/>
        <v>184</v>
      </c>
      <c r="O15" s="36">
        <v>90</v>
      </c>
      <c r="P15" s="36">
        <v>89</v>
      </c>
      <c r="Q15" s="83">
        <f t="shared" si="2"/>
        <v>179</v>
      </c>
      <c r="R15" s="230">
        <f t="shared" si="3"/>
        <v>542</v>
      </c>
      <c r="S15" s="311">
        <v>8</v>
      </c>
      <c r="T15" s="87"/>
      <c r="U15" s="323"/>
    </row>
    <row r="16" spans="1:25" ht="19.5" customHeight="1" x14ac:dyDescent="0.25">
      <c r="A16" s="2"/>
      <c r="B16" s="83">
        <v>10</v>
      </c>
      <c r="C16" s="294" t="s">
        <v>477</v>
      </c>
      <c r="D16" s="296" t="s">
        <v>189</v>
      </c>
      <c r="E16" s="296" t="s">
        <v>190</v>
      </c>
      <c r="F16" s="106">
        <v>2007</v>
      </c>
      <c r="G16" s="106" t="s">
        <v>9</v>
      </c>
      <c r="H16" s="295" t="s">
        <v>6</v>
      </c>
      <c r="I16" s="82">
        <v>86</v>
      </c>
      <c r="J16" s="36">
        <v>86</v>
      </c>
      <c r="K16" s="306">
        <f t="shared" si="0"/>
        <v>172</v>
      </c>
      <c r="L16" s="36">
        <v>96</v>
      </c>
      <c r="M16" s="140">
        <v>96</v>
      </c>
      <c r="N16" s="306">
        <f t="shared" si="1"/>
        <v>192</v>
      </c>
      <c r="O16" s="36">
        <v>88</v>
      </c>
      <c r="P16" s="36">
        <v>89</v>
      </c>
      <c r="Q16" s="83">
        <f t="shared" si="2"/>
        <v>177</v>
      </c>
      <c r="R16" s="230">
        <f t="shared" si="3"/>
        <v>541</v>
      </c>
      <c r="S16" s="311">
        <v>12</v>
      </c>
      <c r="T16" s="87">
        <v>26</v>
      </c>
      <c r="U16" s="324" t="s">
        <v>6</v>
      </c>
    </row>
    <row r="17" spans="1:21" ht="19.5" customHeight="1" x14ac:dyDescent="0.25">
      <c r="A17" s="2"/>
      <c r="B17" s="83">
        <v>11</v>
      </c>
      <c r="C17" s="239" t="s">
        <v>269</v>
      </c>
      <c r="D17" s="240" t="s">
        <v>407</v>
      </c>
      <c r="E17" s="240" t="s">
        <v>408</v>
      </c>
      <c r="F17" s="82">
        <v>2009</v>
      </c>
      <c r="G17" s="82" t="s">
        <v>9</v>
      </c>
      <c r="H17" s="82" t="s">
        <v>7</v>
      </c>
      <c r="I17" s="82">
        <v>94</v>
      </c>
      <c r="J17" s="36">
        <v>83</v>
      </c>
      <c r="K17" s="306">
        <f t="shared" si="0"/>
        <v>177</v>
      </c>
      <c r="L17" s="36">
        <v>92</v>
      </c>
      <c r="M17" s="36">
        <v>90</v>
      </c>
      <c r="N17" s="306">
        <f t="shared" si="1"/>
        <v>182</v>
      </c>
      <c r="O17" s="36">
        <v>90</v>
      </c>
      <c r="P17" s="36">
        <v>91</v>
      </c>
      <c r="Q17" s="83">
        <f t="shared" si="2"/>
        <v>181</v>
      </c>
      <c r="R17" s="230">
        <f t="shared" si="3"/>
        <v>540</v>
      </c>
      <c r="S17" s="311">
        <v>14</v>
      </c>
      <c r="T17" s="87">
        <v>23.220000000000013</v>
      </c>
      <c r="U17" s="323" t="s">
        <v>7</v>
      </c>
    </row>
    <row r="18" spans="1:21" ht="19.5" customHeight="1" x14ac:dyDescent="0.3">
      <c r="A18" s="2"/>
      <c r="B18" s="83">
        <v>12</v>
      </c>
      <c r="C18" s="239" t="s">
        <v>476</v>
      </c>
      <c r="D18" s="240" t="s">
        <v>186</v>
      </c>
      <c r="E18" s="240" t="s">
        <v>187</v>
      </c>
      <c r="F18" s="82">
        <v>2007</v>
      </c>
      <c r="G18" s="82" t="s">
        <v>9</v>
      </c>
      <c r="H18" s="175" t="s">
        <v>6</v>
      </c>
      <c r="I18" s="82">
        <v>90</v>
      </c>
      <c r="J18" s="36">
        <v>88</v>
      </c>
      <c r="K18" s="306">
        <f t="shared" si="0"/>
        <v>178</v>
      </c>
      <c r="L18" s="36">
        <v>92</v>
      </c>
      <c r="M18" s="36">
        <v>95</v>
      </c>
      <c r="N18" s="306">
        <f t="shared" si="1"/>
        <v>187</v>
      </c>
      <c r="O18" s="36">
        <v>84</v>
      </c>
      <c r="P18" s="36">
        <v>89</v>
      </c>
      <c r="Q18" s="83">
        <f t="shared" si="2"/>
        <v>173</v>
      </c>
      <c r="R18" s="230">
        <f t="shared" si="3"/>
        <v>538</v>
      </c>
      <c r="S18" s="311">
        <v>10</v>
      </c>
      <c r="T18" s="87"/>
      <c r="U18" s="323"/>
    </row>
    <row r="19" spans="1:21" ht="19.5" customHeight="1" x14ac:dyDescent="0.3">
      <c r="A19" s="2"/>
      <c r="B19" s="83">
        <v>13</v>
      </c>
      <c r="C19" s="239" t="s">
        <v>445</v>
      </c>
      <c r="D19" s="240" t="s">
        <v>446</v>
      </c>
      <c r="E19" s="240" t="s">
        <v>447</v>
      </c>
      <c r="F19" s="82">
        <v>2008</v>
      </c>
      <c r="G19" s="82" t="s">
        <v>9</v>
      </c>
      <c r="H19" s="175" t="s">
        <v>6</v>
      </c>
      <c r="I19" s="82">
        <v>91</v>
      </c>
      <c r="J19" s="36">
        <v>88</v>
      </c>
      <c r="K19" s="306">
        <f t="shared" si="0"/>
        <v>179</v>
      </c>
      <c r="L19" s="36">
        <v>90</v>
      </c>
      <c r="M19" s="140">
        <v>95</v>
      </c>
      <c r="N19" s="306">
        <f t="shared" si="1"/>
        <v>185</v>
      </c>
      <c r="O19" s="36">
        <v>81</v>
      </c>
      <c r="P19" s="36">
        <v>80</v>
      </c>
      <c r="Q19" s="83">
        <f t="shared" si="2"/>
        <v>161</v>
      </c>
      <c r="R19" s="230">
        <f t="shared" si="3"/>
        <v>525</v>
      </c>
      <c r="S19" s="311">
        <v>7</v>
      </c>
      <c r="T19" s="87"/>
      <c r="U19" s="323"/>
    </row>
    <row r="20" spans="1:21" ht="19.5" customHeight="1" x14ac:dyDescent="0.3">
      <c r="A20" s="2"/>
      <c r="B20" s="83">
        <v>14</v>
      </c>
      <c r="C20" s="239" t="s">
        <v>493</v>
      </c>
      <c r="D20" s="240" t="s">
        <v>494</v>
      </c>
      <c r="E20" s="240" t="s">
        <v>495</v>
      </c>
      <c r="F20" s="82">
        <v>2007</v>
      </c>
      <c r="G20" s="82" t="s">
        <v>9</v>
      </c>
      <c r="H20" s="175" t="s">
        <v>6</v>
      </c>
      <c r="I20" s="82">
        <v>94</v>
      </c>
      <c r="J20" s="36">
        <v>91</v>
      </c>
      <c r="K20" s="306">
        <f t="shared" si="0"/>
        <v>185</v>
      </c>
      <c r="L20" s="36">
        <v>98</v>
      </c>
      <c r="M20" s="36">
        <v>90</v>
      </c>
      <c r="N20" s="306">
        <f t="shared" si="1"/>
        <v>188</v>
      </c>
      <c r="O20" s="36">
        <v>79</v>
      </c>
      <c r="P20" s="36">
        <v>70</v>
      </c>
      <c r="Q20" s="83">
        <f t="shared" si="2"/>
        <v>149</v>
      </c>
      <c r="R20" s="230">
        <f t="shared" si="3"/>
        <v>522</v>
      </c>
      <c r="S20" s="311">
        <v>12</v>
      </c>
      <c r="T20" s="87"/>
      <c r="U20" s="323"/>
    </row>
    <row r="21" spans="1:21" ht="19.5" customHeight="1" x14ac:dyDescent="0.3">
      <c r="A21" s="2"/>
      <c r="B21" s="83">
        <v>15</v>
      </c>
      <c r="C21" s="239" t="s">
        <v>416</v>
      </c>
      <c r="D21" s="240" t="s">
        <v>417</v>
      </c>
      <c r="E21" s="240" t="s">
        <v>418</v>
      </c>
      <c r="F21" s="82">
        <v>2008</v>
      </c>
      <c r="G21" s="82" t="s">
        <v>9</v>
      </c>
      <c r="H21" s="175" t="s">
        <v>6</v>
      </c>
      <c r="I21" s="82">
        <v>91</v>
      </c>
      <c r="J21" s="36">
        <v>93</v>
      </c>
      <c r="K21" s="83">
        <f t="shared" si="0"/>
        <v>184</v>
      </c>
      <c r="L21" s="36">
        <v>93</v>
      </c>
      <c r="M21" s="140">
        <v>90</v>
      </c>
      <c r="N21" s="306">
        <f t="shared" si="1"/>
        <v>183</v>
      </c>
      <c r="O21" s="36">
        <v>80</v>
      </c>
      <c r="P21" s="36">
        <v>73</v>
      </c>
      <c r="Q21" s="83">
        <f t="shared" si="2"/>
        <v>153</v>
      </c>
      <c r="R21" s="230">
        <f t="shared" si="3"/>
        <v>520</v>
      </c>
      <c r="S21" s="311">
        <v>10</v>
      </c>
      <c r="T21" s="87">
        <v>12.11</v>
      </c>
      <c r="U21" s="323" t="s">
        <v>6</v>
      </c>
    </row>
    <row r="22" spans="1:21" ht="19.5" customHeight="1" x14ac:dyDescent="0.25">
      <c r="A22" s="2"/>
      <c r="B22" s="83">
        <v>16</v>
      </c>
      <c r="C22" s="239" t="s">
        <v>250</v>
      </c>
      <c r="D22" s="240" t="s">
        <v>410</v>
      </c>
      <c r="E22" s="240" t="s">
        <v>24</v>
      </c>
      <c r="F22" s="82">
        <v>2010</v>
      </c>
      <c r="G22" s="82" t="s">
        <v>9</v>
      </c>
      <c r="H22" s="82" t="s">
        <v>7</v>
      </c>
      <c r="I22" s="82">
        <v>83</v>
      </c>
      <c r="J22" s="36">
        <v>82</v>
      </c>
      <c r="K22" s="83">
        <f t="shared" si="0"/>
        <v>165</v>
      </c>
      <c r="L22" s="36">
        <v>88</v>
      </c>
      <c r="M22" s="140">
        <v>90</v>
      </c>
      <c r="N22" s="306">
        <f t="shared" si="1"/>
        <v>178</v>
      </c>
      <c r="O22" s="36">
        <v>86</v>
      </c>
      <c r="P22" s="36">
        <v>87</v>
      </c>
      <c r="Q22" s="83">
        <f t="shared" si="2"/>
        <v>173</v>
      </c>
      <c r="R22" s="230">
        <f t="shared" si="3"/>
        <v>516</v>
      </c>
      <c r="S22" s="311">
        <v>8</v>
      </c>
      <c r="T22" s="87"/>
      <c r="U22" s="82"/>
    </row>
    <row r="23" spans="1:21" ht="19.5" customHeight="1" x14ac:dyDescent="0.25">
      <c r="A23" s="2"/>
      <c r="B23" s="83">
        <v>17</v>
      </c>
      <c r="C23" s="239" t="s">
        <v>860</v>
      </c>
      <c r="D23" s="240" t="s">
        <v>861</v>
      </c>
      <c r="E23" s="240" t="s">
        <v>685</v>
      </c>
      <c r="F23" s="82">
        <v>2009</v>
      </c>
      <c r="G23" s="82" t="s">
        <v>9</v>
      </c>
      <c r="H23" s="82" t="s">
        <v>7</v>
      </c>
      <c r="I23" s="82">
        <v>88</v>
      </c>
      <c r="J23" s="36">
        <v>83</v>
      </c>
      <c r="K23" s="306">
        <f t="shared" si="0"/>
        <v>171</v>
      </c>
      <c r="L23" s="36">
        <v>91</v>
      </c>
      <c r="M23" s="36">
        <v>92</v>
      </c>
      <c r="N23" s="306">
        <f t="shared" si="1"/>
        <v>183</v>
      </c>
      <c r="O23" s="36">
        <v>74</v>
      </c>
      <c r="P23" s="36">
        <v>83</v>
      </c>
      <c r="Q23" s="83">
        <f t="shared" si="2"/>
        <v>157</v>
      </c>
      <c r="R23" s="230">
        <f t="shared" si="3"/>
        <v>511</v>
      </c>
      <c r="S23" s="311">
        <v>7</v>
      </c>
      <c r="T23" s="87"/>
      <c r="U23" s="82"/>
    </row>
    <row r="24" spans="1:21" ht="19.5" customHeight="1" x14ac:dyDescent="0.25">
      <c r="A24" s="2"/>
      <c r="B24" s="83">
        <v>18</v>
      </c>
      <c r="C24" s="239" t="s">
        <v>154</v>
      </c>
      <c r="D24" s="240" t="s">
        <v>336</v>
      </c>
      <c r="E24" s="240" t="s">
        <v>337</v>
      </c>
      <c r="F24" s="82">
        <v>2012</v>
      </c>
      <c r="G24" s="82" t="s">
        <v>9</v>
      </c>
      <c r="H24" s="82" t="s">
        <v>8</v>
      </c>
      <c r="I24" s="82">
        <v>85</v>
      </c>
      <c r="J24" s="36">
        <v>63</v>
      </c>
      <c r="K24" s="83">
        <f t="shared" si="0"/>
        <v>148</v>
      </c>
      <c r="L24" s="36">
        <v>94</v>
      </c>
      <c r="M24" s="140">
        <v>96</v>
      </c>
      <c r="N24" s="306">
        <f t="shared" si="1"/>
        <v>190</v>
      </c>
      <c r="O24" s="36">
        <v>89</v>
      </c>
      <c r="P24" s="36">
        <v>73</v>
      </c>
      <c r="Q24" s="83">
        <f t="shared" si="2"/>
        <v>162</v>
      </c>
      <c r="R24" s="230">
        <f t="shared" si="3"/>
        <v>500</v>
      </c>
      <c r="S24" s="311">
        <v>9</v>
      </c>
      <c r="T24" s="87"/>
      <c r="U24" s="82"/>
    </row>
    <row r="25" spans="1:21" ht="19.5" customHeight="1" x14ac:dyDescent="0.25">
      <c r="A25" s="2"/>
      <c r="B25" s="83">
        <v>19</v>
      </c>
      <c r="C25" s="239" t="s">
        <v>855</v>
      </c>
      <c r="D25" s="240" t="s">
        <v>856</v>
      </c>
      <c r="E25" s="240" t="s">
        <v>857</v>
      </c>
      <c r="F25" s="82">
        <v>2010</v>
      </c>
      <c r="G25" s="82" t="s">
        <v>9</v>
      </c>
      <c r="H25" s="82" t="s">
        <v>8</v>
      </c>
      <c r="I25" s="82">
        <v>73</v>
      </c>
      <c r="J25" s="36">
        <v>79</v>
      </c>
      <c r="K25" s="306">
        <f t="shared" si="0"/>
        <v>152</v>
      </c>
      <c r="L25" s="36">
        <v>78</v>
      </c>
      <c r="M25" s="36">
        <v>81</v>
      </c>
      <c r="N25" s="306">
        <f t="shared" si="1"/>
        <v>159</v>
      </c>
      <c r="O25" s="36">
        <v>87</v>
      </c>
      <c r="P25" s="36">
        <v>77</v>
      </c>
      <c r="Q25" s="83">
        <f t="shared" si="2"/>
        <v>164</v>
      </c>
      <c r="R25" s="230">
        <f t="shared" si="3"/>
        <v>475</v>
      </c>
      <c r="S25" s="311">
        <v>4</v>
      </c>
      <c r="T25" s="87"/>
      <c r="U25" s="82"/>
    </row>
    <row r="26" spans="1:21" ht="19.5" customHeight="1" x14ac:dyDescent="0.25">
      <c r="A26" s="2"/>
      <c r="B26" s="83" t="s">
        <v>891</v>
      </c>
      <c r="C26" s="239" t="s">
        <v>230</v>
      </c>
      <c r="D26" s="240" t="s">
        <v>372</v>
      </c>
      <c r="E26" s="240" t="s">
        <v>373</v>
      </c>
      <c r="F26" s="82">
        <v>2011</v>
      </c>
      <c r="G26" s="82" t="s">
        <v>9</v>
      </c>
      <c r="H26" s="82" t="s">
        <v>7</v>
      </c>
      <c r="I26" s="82"/>
      <c r="J26" s="36"/>
      <c r="K26" s="306"/>
      <c r="L26" s="36"/>
      <c r="M26" s="36"/>
      <c r="N26" s="306"/>
      <c r="O26" s="36"/>
      <c r="P26" s="36"/>
      <c r="Q26" s="83"/>
      <c r="R26" s="230"/>
      <c r="S26" s="311"/>
      <c r="T26" s="87"/>
      <c r="U26" s="82"/>
    </row>
    <row r="27" spans="1:21" ht="19.5" customHeight="1" x14ac:dyDescent="0.3">
      <c r="A27" s="2"/>
      <c r="B27" s="83" t="s">
        <v>891</v>
      </c>
      <c r="C27" s="239" t="s">
        <v>453</v>
      </c>
      <c r="D27" s="240" t="s">
        <v>454</v>
      </c>
      <c r="E27" s="240" t="s">
        <v>455</v>
      </c>
      <c r="F27" s="82">
        <v>2009</v>
      </c>
      <c r="G27" s="82" t="s">
        <v>9</v>
      </c>
      <c r="H27" s="175" t="s">
        <v>6</v>
      </c>
      <c r="I27" s="82"/>
      <c r="J27" s="36"/>
      <c r="K27" s="83"/>
      <c r="L27" s="36"/>
      <c r="M27" s="140"/>
      <c r="N27" s="306"/>
      <c r="O27" s="36"/>
      <c r="P27" s="36"/>
      <c r="Q27" s="83"/>
      <c r="R27" s="230"/>
      <c r="S27" s="311"/>
      <c r="T27" s="87"/>
      <c r="U27" s="82"/>
    </row>
    <row r="28" spans="1:21" ht="19.5" customHeight="1" x14ac:dyDescent="0.25">
      <c r="A28" s="2"/>
      <c r="B28" s="19"/>
      <c r="C28" s="19"/>
      <c r="D28" s="6"/>
      <c r="E28" s="6"/>
      <c r="F28" s="6"/>
      <c r="G28" s="6"/>
      <c r="H28" s="2"/>
      <c r="I28" s="28"/>
      <c r="J28" s="28"/>
      <c r="K28" s="28"/>
      <c r="L28" s="32"/>
      <c r="M28" s="2"/>
    </row>
    <row r="29" spans="1:21" ht="19.5" customHeight="1" x14ac:dyDescent="0.25">
      <c r="A29" s="2"/>
      <c r="B29" s="19"/>
      <c r="C29" s="19"/>
      <c r="D29" s="6"/>
      <c r="E29" s="6"/>
      <c r="F29" s="6"/>
      <c r="G29" s="6"/>
      <c r="H29" s="2"/>
      <c r="I29" s="28"/>
      <c r="J29" s="28"/>
      <c r="K29" s="28"/>
      <c r="L29" s="32"/>
      <c r="M29" s="2"/>
    </row>
    <row r="30" spans="1:21" ht="19.5" customHeight="1" x14ac:dyDescent="0.25">
      <c r="A30" s="2"/>
      <c r="B30" s="19"/>
      <c r="C30" s="19"/>
      <c r="D30" s="6"/>
      <c r="E30" s="6"/>
      <c r="F30" s="6"/>
      <c r="G30" s="6"/>
      <c r="H30" s="2"/>
      <c r="I30" s="28"/>
      <c r="J30" s="28"/>
      <c r="K30" s="28"/>
      <c r="L30" s="32"/>
      <c r="M30" s="2"/>
    </row>
    <row r="31" spans="1:21" ht="19.5" customHeight="1" x14ac:dyDescent="0.25">
      <c r="A31" s="2"/>
      <c r="B31" s="19"/>
      <c r="C31" s="19"/>
      <c r="D31" s="6"/>
      <c r="E31" s="6"/>
      <c r="F31" s="6"/>
      <c r="G31" s="6"/>
      <c r="H31" s="2"/>
      <c r="I31" s="28"/>
      <c r="J31" s="28"/>
      <c r="K31" s="28"/>
      <c r="L31" s="32"/>
      <c r="M31" s="2"/>
    </row>
    <row r="32" spans="1:21" ht="19.5" customHeight="1" x14ac:dyDescent="0.25">
      <c r="A32" s="2"/>
      <c r="B32" s="19"/>
      <c r="C32" s="19"/>
      <c r="D32" s="6"/>
      <c r="E32" s="6"/>
      <c r="F32" s="6"/>
      <c r="G32" s="6"/>
      <c r="H32" s="2"/>
      <c r="I32" s="28"/>
      <c r="J32" s="28"/>
      <c r="K32" s="28"/>
      <c r="L32" s="32"/>
      <c r="M32" s="2"/>
    </row>
    <row r="33" spans="1:13" ht="19.5" customHeight="1" x14ac:dyDescent="0.25">
      <c r="A33" s="2"/>
      <c r="B33" s="19"/>
      <c r="C33" s="19"/>
      <c r="D33" s="6"/>
      <c r="E33" s="6"/>
      <c r="F33" s="6"/>
      <c r="G33" s="6"/>
      <c r="H33" s="2"/>
      <c r="I33" s="28"/>
      <c r="J33" s="28"/>
      <c r="K33" s="28"/>
      <c r="L33" s="32"/>
      <c r="M33" s="2"/>
    </row>
    <row r="34" spans="1:13" ht="19.5" customHeight="1" x14ac:dyDescent="0.25">
      <c r="A34" s="2"/>
      <c r="B34" s="19"/>
      <c r="C34" s="19"/>
      <c r="D34" s="6"/>
      <c r="E34" s="6"/>
      <c r="F34" s="6"/>
      <c r="G34" s="6"/>
      <c r="H34" s="2"/>
      <c r="I34" s="28"/>
      <c r="J34" s="28"/>
      <c r="K34" s="28"/>
      <c r="L34" s="32"/>
      <c r="M34" s="2"/>
    </row>
    <row r="35" spans="1:13" ht="19.5" customHeight="1" x14ac:dyDescent="0.25">
      <c r="A35" s="2"/>
      <c r="B35" s="19"/>
      <c r="C35" s="19"/>
      <c r="D35" s="6"/>
      <c r="E35" s="6"/>
      <c r="F35" s="6"/>
      <c r="G35" s="6"/>
      <c r="H35" s="2"/>
      <c r="I35" s="28"/>
      <c r="J35" s="28"/>
      <c r="K35" s="28"/>
      <c r="L35" s="32"/>
      <c r="M35" s="2"/>
    </row>
    <row r="36" spans="1:13" ht="19.5" customHeight="1" x14ac:dyDescent="0.25"/>
    <row r="37" spans="1:13" x14ac:dyDescent="0.25">
      <c r="A37" s="7"/>
      <c r="M37" s="10"/>
    </row>
    <row r="38" spans="1:13" x14ac:dyDescent="0.25">
      <c r="A38" s="7"/>
      <c r="M38" s="10"/>
    </row>
    <row r="39" spans="1:13" x14ac:dyDescent="0.25">
      <c r="A39" s="7"/>
      <c r="M39" s="10"/>
    </row>
  </sheetData>
  <sortState xmlns:xlrd2="http://schemas.microsoft.com/office/spreadsheetml/2017/richdata2" ref="B7:U27">
    <sortCondition descending="1" ref="R7:R27"/>
    <sortCondition descending="1" ref="S7:S27"/>
  </sortState>
  <pageMargins left="0.23622047244094491" right="0.23622047244094491" top="0.74803149606299213" bottom="0.74803149606299213" header="0.31496062992125984" footer="0.31496062992125984"/>
  <pageSetup paperSize="9" scale="85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EC94C-99E6-4155-8525-885126A749AA}">
  <sheetPr>
    <tabColor rgb="FF00B050"/>
  </sheetPr>
  <dimension ref="A2:W18"/>
  <sheetViews>
    <sheetView zoomScale="115" zoomScaleNormal="115" workbookViewId="0"/>
  </sheetViews>
  <sheetFormatPr defaultRowHeight="15" x14ac:dyDescent="0.25"/>
  <cols>
    <col min="2" max="2" width="14" customWidth="1"/>
    <col min="3" max="3" width="16.28515625" customWidth="1"/>
    <col min="4" max="4" width="10.85546875" customWidth="1"/>
    <col min="5" max="5" width="18.7109375" customWidth="1"/>
    <col min="6" max="6" width="13.42578125" customWidth="1"/>
  </cols>
  <sheetData>
    <row r="2" spans="1:23" s="1" customFormat="1" ht="18" x14ac:dyDescent="0.25">
      <c r="A2" s="8"/>
      <c r="B2" s="17"/>
      <c r="C2" s="39" t="s">
        <v>329</v>
      </c>
      <c r="D2" s="8"/>
      <c r="E2" s="8"/>
      <c r="F2" s="12"/>
      <c r="H2" s="148"/>
      <c r="I2" s="148"/>
      <c r="J2" s="148"/>
      <c r="K2" s="10"/>
      <c r="L2" s="149"/>
      <c r="M2" s="149"/>
      <c r="N2" s="149"/>
      <c r="O2" s="34"/>
      <c r="P2" s="149"/>
      <c r="Q2" s="149"/>
      <c r="R2" s="150"/>
      <c r="S2" s="150"/>
      <c r="T2" s="3"/>
      <c r="U2" s="3"/>
      <c r="V2" s="3"/>
      <c r="W2" s="3"/>
    </row>
    <row r="3" spans="1:23" s="1" customFormat="1" ht="18" x14ac:dyDescent="0.25">
      <c r="A3" s="13"/>
      <c r="B3" s="16"/>
      <c r="C3" s="24" t="s">
        <v>330</v>
      </c>
      <c r="D3" s="7"/>
      <c r="E3" s="7"/>
      <c r="F3" s="9"/>
      <c r="H3" s="148"/>
      <c r="I3" s="148"/>
      <c r="J3" s="148"/>
      <c r="K3" s="10"/>
      <c r="L3" s="149"/>
      <c r="M3" s="149"/>
      <c r="N3" s="149"/>
      <c r="O3" s="34"/>
      <c r="P3" s="149"/>
      <c r="Q3" s="149"/>
      <c r="R3" s="150"/>
      <c r="S3" s="150"/>
      <c r="T3" s="3"/>
      <c r="U3" s="3"/>
      <c r="V3" s="3"/>
      <c r="W3" s="3"/>
    </row>
    <row r="4" spans="1:23" s="1" customFormat="1" ht="21" x14ac:dyDescent="0.35">
      <c r="A4" s="2"/>
      <c r="B4" s="18"/>
      <c r="C4" s="151"/>
      <c r="D4" s="151"/>
      <c r="E4" s="6"/>
      <c r="F4" s="6"/>
      <c r="G4" s="2"/>
      <c r="H4" s="152"/>
      <c r="I4" s="152"/>
      <c r="J4" s="152"/>
      <c r="K4" s="10"/>
      <c r="L4" s="149"/>
      <c r="M4" s="149"/>
      <c r="N4" s="149"/>
      <c r="O4" s="34"/>
      <c r="P4" s="149"/>
      <c r="Q4" s="149"/>
      <c r="R4" s="150"/>
      <c r="S4" s="150"/>
      <c r="T4" s="3"/>
      <c r="U4" s="3"/>
      <c r="V4" s="3"/>
      <c r="W4" s="3"/>
    </row>
    <row r="5" spans="1:23" ht="18.75" x14ac:dyDescent="0.3">
      <c r="D5" s="293"/>
    </row>
    <row r="6" spans="1:23" ht="21" x14ac:dyDescent="0.35">
      <c r="B6" s="325" t="s">
        <v>892</v>
      </c>
    </row>
    <row r="7" spans="1:23" ht="21" x14ac:dyDescent="0.35">
      <c r="A7" s="325" t="s">
        <v>893</v>
      </c>
      <c r="B7" s="325"/>
      <c r="C7" s="325"/>
    </row>
    <row r="9" spans="1:23" ht="32.25" customHeight="1" x14ac:dyDescent="0.25">
      <c r="A9" s="119" t="s">
        <v>21</v>
      </c>
      <c r="B9" s="143" t="s">
        <v>20</v>
      </c>
      <c r="C9" s="143" t="s">
        <v>257</v>
      </c>
      <c r="D9" s="119" t="s">
        <v>102</v>
      </c>
      <c r="E9" s="119" t="s">
        <v>192</v>
      </c>
      <c r="F9" s="119" t="s">
        <v>74</v>
      </c>
    </row>
    <row r="10" spans="1:23" ht="32.25" customHeight="1" x14ac:dyDescent="0.3">
      <c r="A10" s="51">
        <v>1</v>
      </c>
      <c r="B10" s="240" t="s">
        <v>331</v>
      </c>
      <c r="C10" s="240" t="s">
        <v>117</v>
      </c>
      <c r="D10" s="82" t="s">
        <v>8</v>
      </c>
      <c r="E10" s="82" t="s">
        <v>10</v>
      </c>
      <c r="F10" s="333">
        <v>450.8</v>
      </c>
    </row>
    <row r="11" spans="1:23" ht="32.25" customHeight="1" x14ac:dyDescent="0.3">
      <c r="A11" s="51">
        <v>2</v>
      </c>
      <c r="B11" s="240" t="s">
        <v>38</v>
      </c>
      <c r="C11" s="240" t="s">
        <v>39</v>
      </c>
      <c r="D11" s="82" t="s">
        <v>7</v>
      </c>
      <c r="E11" s="82" t="s">
        <v>10</v>
      </c>
      <c r="F11" s="333">
        <v>440.8</v>
      </c>
    </row>
    <row r="12" spans="1:23" ht="32.25" customHeight="1" x14ac:dyDescent="0.3">
      <c r="A12" s="51">
        <v>3</v>
      </c>
      <c r="B12" s="240" t="s">
        <v>342</v>
      </c>
      <c r="C12" s="240" t="s">
        <v>343</v>
      </c>
      <c r="D12" s="82" t="s">
        <v>8</v>
      </c>
      <c r="E12" s="82" t="s">
        <v>12</v>
      </c>
      <c r="F12" s="333">
        <v>426</v>
      </c>
    </row>
    <row r="13" spans="1:23" ht="32.25" customHeight="1" x14ac:dyDescent="0.3">
      <c r="A13" s="51">
        <v>4</v>
      </c>
      <c r="B13" s="240" t="s">
        <v>134</v>
      </c>
      <c r="C13" s="240" t="s">
        <v>135</v>
      </c>
      <c r="D13" s="82" t="s">
        <v>6</v>
      </c>
      <c r="E13" s="82" t="s">
        <v>12</v>
      </c>
      <c r="F13" s="333">
        <v>413.2</v>
      </c>
    </row>
    <row r="14" spans="1:23" ht="32.25" customHeight="1" x14ac:dyDescent="0.3">
      <c r="A14" s="51">
        <v>5</v>
      </c>
      <c r="B14" s="240" t="s">
        <v>482</v>
      </c>
      <c r="C14" s="240" t="s">
        <v>483</v>
      </c>
      <c r="D14" s="82" t="s">
        <v>6</v>
      </c>
      <c r="E14" s="82" t="s">
        <v>10</v>
      </c>
      <c r="F14" s="333">
        <v>406.4</v>
      </c>
    </row>
    <row r="15" spans="1:23" ht="32.25" customHeight="1" x14ac:dyDescent="0.3">
      <c r="A15" s="51">
        <v>6</v>
      </c>
      <c r="B15" s="240" t="s">
        <v>405</v>
      </c>
      <c r="C15" s="240" t="s">
        <v>397</v>
      </c>
      <c r="D15" s="82" t="s">
        <v>7</v>
      </c>
      <c r="E15" s="82" t="s">
        <v>12</v>
      </c>
      <c r="F15" s="333">
        <v>391.3</v>
      </c>
    </row>
    <row r="16" spans="1:23" ht="32.25" customHeight="1" x14ac:dyDescent="0.3">
      <c r="A16" s="51">
        <v>7</v>
      </c>
      <c r="B16" s="334" t="s">
        <v>345</v>
      </c>
      <c r="C16" s="334" t="s">
        <v>346</v>
      </c>
      <c r="D16" s="83" t="s">
        <v>8</v>
      </c>
      <c r="E16" s="83" t="s">
        <v>10</v>
      </c>
      <c r="F16" s="333">
        <v>375.5</v>
      </c>
    </row>
    <row r="17" spans="1:6" ht="32.25" customHeight="1" x14ac:dyDescent="0.3">
      <c r="A17" s="51">
        <v>8</v>
      </c>
      <c r="B17" s="240" t="s">
        <v>485</v>
      </c>
      <c r="C17" s="240" t="s">
        <v>486</v>
      </c>
      <c r="D17" s="82" t="s">
        <v>6</v>
      </c>
      <c r="E17" s="82" t="s">
        <v>12</v>
      </c>
      <c r="F17" s="333">
        <v>370.4</v>
      </c>
    </row>
    <row r="18" spans="1:6" x14ac:dyDescent="0.25">
      <c r="A18" s="317"/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A0060-9833-418E-A989-8C3B28FAF4C8}">
  <sheetPr>
    <tabColor rgb="FF00B050"/>
  </sheetPr>
  <dimension ref="A2:W18"/>
  <sheetViews>
    <sheetView topLeftCell="A2" zoomScale="130" zoomScaleNormal="130" workbookViewId="0">
      <selection activeCell="A2" sqref="A2"/>
    </sheetView>
  </sheetViews>
  <sheetFormatPr defaultRowHeight="15" x14ac:dyDescent="0.25"/>
  <cols>
    <col min="2" max="2" width="14" customWidth="1"/>
    <col min="3" max="3" width="16.28515625" customWidth="1"/>
    <col min="4" max="4" width="10.85546875" customWidth="1"/>
    <col min="5" max="5" width="11.85546875" customWidth="1"/>
    <col min="6" max="6" width="13.42578125" customWidth="1"/>
  </cols>
  <sheetData>
    <row r="2" spans="1:23" s="1" customFormat="1" ht="18" x14ac:dyDescent="0.25">
      <c r="A2" s="8"/>
      <c r="B2" s="17"/>
      <c r="C2" s="39" t="s">
        <v>329</v>
      </c>
      <c r="D2" s="8"/>
      <c r="E2" s="8"/>
      <c r="F2" s="12"/>
      <c r="H2" s="148"/>
      <c r="I2" s="148"/>
      <c r="J2" s="148"/>
      <c r="K2" s="10"/>
      <c r="L2" s="149"/>
      <c r="M2" s="149"/>
      <c r="N2" s="149"/>
      <c r="O2" s="34"/>
      <c r="P2" s="149"/>
      <c r="Q2" s="149"/>
      <c r="R2" s="150"/>
      <c r="S2" s="150"/>
      <c r="T2" s="3"/>
      <c r="U2" s="3"/>
      <c r="V2" s="3"/>
      <c r="W2" s="3"/>
    </row>
    <row r="3" spans="1:23" s="1" customFormat="1" ht="33.75" customHeight="1" x14ac:dyDescent="0.25">
      <c r="A3" s="13"/>
      <c r="B3" s="16"/>
      <c r="C3" s="24" t="s">
        <v>330</v>
      </c>
      <c r="D3" s="7"/>
      <c r="E3" s="7"/>
      <c r="F3" s="9"/>
      <c r="H3" s="148"/>
      <c r="I3" s="148"/>
      <c r="J3" s="148"/>
      <c r="K3" s="10"/>
      <c r="L3" s="149"/>
      <c r="M3" s="149"/>
      <c r="N3" s="149"/>
      <c r="O3" s="34"/>
      <c r="P3" s="149"/>
      <c r="Q3" s="149"/>
      <c r="R3" s="150"/>
      <c r="S3" s="150"/>
      <c r="T3" s="3"/>
      <c r="U3" s="3"/>
      <c r="V3" s="3"/>
      <c r="W3" s="3"/>
    </row>
    <row r="4" spans="1:23" s="1" customFormat="1" ht="21" x14ac:dyDescent="0.35">
      <c r="A4" s="2"/>
      <c r="B4" s="18"/>
      <c r="C4" s="151"/>
      <c r="D4" s="151"/>
      <c r="E4" s="6"/>
      <c r="F4" s="6"/>
      <c r="G4" s="2"/>
      <c r="H4" s="152"/>
      <c r="I4" s="152"/>
      <c r="J4" s="152"/>
      <c r="K4" s="10"/>
      <c r="L4" s="149"/>
      <c r="M4" s="149"/>
      <c r="N4" s="149"/>
      <c r="O4" s="34"/>
      <c r="P4" s="149"/>
      <c r="Q4" s="149"/>
      <c r="R4" s="150"/>
      <c r="S4" s="150"/>
      <c r="T4" s="3"/>
      <c r="U4" s="3"/>
      <c r="V4" s="3"/>
      <c r="W4" s="3"/>
    </row>
    <row r="5" spans="1:23" ht="18.75" x14ac:dyDescent="0.3">
      <c r="D5" s="293"/>
    </row>
    <row r="6" spans="1:23" ht="21" x14ac:dyDescent="0.35">
      <c r="B6" s="325" t="s">
        <v>892</v>
      </c>
    </row>
    <row r="7" spans="1:23" ht="21" x14ac:dyDescent="0.35">
      <c r="A7" s="325" t="s">
        <v>902</v>
      </c>
      <c r="B7" s="325"/>
      <c r="C7" s="325"/>
    </row>
    <row r="9" spans="1:23" ht="33.75" customHeight="1" x14ac:dyDescent="0.25">
      <c r="A9" s="119" t="s">
        <v>21</v>
      </c>
      <c r="B9" s="143" t="s">
        <v>20</v>
      </c>
      <c r="C9" s="143" t="s">
        <v>257</v>
      </c>
      <c r="D9" s="119" t="s">
        <v>102</v>
      </c>
      <c r="E9" s="119" t="s">
        <v>192</v>
      </c>
      <c r="F9" s="119" t="s">
        <v>74</v>
      </c>
    </row>
    <row r="10" spans="1:23" ht="33.75" customHeight="1" x14ac:dyDescent="0.3">
      <c r="A10" s="51">
        <v>1</v>
      </c>
      <c r="B10" s="240" t="s">
        <v>168</v>
      </c>
      <c r="C10" s="240" t="s">
        <v>169</v>
      </c>
      <c r="D10" s="82" t="s">
        <v>8</v>
      </c>
      <c r="E10" s="82" t="s">
        <v>5</v>
      </c>
      <c r="F10" s="333">
        <v>460.2</v>
      </c>
    </row>
    <row r="11" spans="1:23" ht="33.75" customHeight="1" x14ac:dyDescent="0.3">
      <c r="A11" s="51">
        <v>2</v>
      </c>
      <c r="B11" s="240" t="s">
        <v>180</v>
      </c>
      <c r="C11" s="240" t="s">
        <v>181</v>
      </c>
      <c r="D11" s="82" t="s">
        <v>7</v>
      </c>
      <c r="E11" s="82" t="s">
        <v>5</v>
      </c>
      <c r="F11" s="333">
        <v>454.2</v>
      </c>
    </row>
    <row r="12" spans="1:23" ht="33.75" customHeight="1" x14ac:dyDescent="0.3">
      <c r="A12" s="51">
        <v>3</v>
      </c>
      <c r="B12" s="240" t="s">
        <v>166</v>
      </c>
      <c r="C12" s="240" t="s">
        <v>167</v>
      </c>
      <c r="D12" s="82" t="s">
        <v>8</v>
      </c>
      <c r="E12" s="82" t="s">
        <v>9</v>
      </c>
      <c r="F12" s="333">
        <v>438.8</v>
      </c>
    </row>
    <row r="13" spans="1:23" ht="33.75" customHeight="1" x14ac:dyDescent="0.3">
      <c r="A13" s="51">
        <v>4</v>
      </c>
      <c r="B13" s="240" t="s">
        <v>844</v>
      </c>
      <c r="C13" s="240" t="s">
        <v>845</v>
      </c>
      <c r="D13" s="82" t="s">
        <v>8</v>
      </c>
      <c r="E13" s="82" t="s">
        <v>5</v>
      </c>
      <c r="F13" s="333">
        <v>424.8</v>
      </c>
    </row>
    <row r="14" spans="1:23" ht="33.75" customHeight="1" x14ac:dyDescent="0.3">
      <c r="A14" s="51">
        <v>5</v>
      </c>
      <c r="B14" s="240" t="s">
        <v>151</v>
      </c>
      <c r="C14" s="240" t="s">
        <v>152</v>
      </c>
      <c r="D14" s="82" t="s">
        <v>8</v>
      </c>
      <c r="E14" s="82" t="s">
        <v>5</v>
      </c>
      <c r="F14" s="333">
        <v>413.7</v>
      </c>
    </row>
    <row r="15" spans="1:23" ht="33.75" customHeight="1" x14ac:dyDescent="0.3">
      <c r="A15" s="51">
        <v>6</v>
      </c>
      <c r="B15" s="240" t="s">
        <v>357</v>
      </c>
      <c r="C15" s="240" t="s">
        <v>358</v>
      </c>
      <c r="D15" s="82" t="s">
        <v>8</v>
      </c>
      <c r="E15" s="82" t="s">
        <v>9</v>
      </c>
      <c r="F15" s="333">
        <v>395.9</v>
      </c>
    </row>
    <row r="16" spans="1:23" ht="33.75" customHeight="1" x14ac:dyDescent="0.3">
      <c r="A16" s="51">
        <v>7</v>
      </c>
      <c r="B16" s="240" t="s">
        <v>25</v>
      </c>
      <c r="C16" s="240" t="s">
        <v>333</v>
      </c>
      <c r="D16" s="82" t="s">
        <v>8</v>
      </c>
      <c r="E16" s="82" t="s">
        <v>5</v>
      </c>
      <c r="F16" s="333">
        <v>382.1</v>
      </c>
    </row>
    <row r="17" spans="1:6" ht="33.75" customHeight="1" x14ac:dyDescent="0.3">
      <c r="A17" s="51">
        <v>8</v>
      </c>
      <c r="B17" s="240" t="s">
        <v>25</v>
      </c>
      <c r="C17" s="240" t="s">
        <v>859</v>
      </c>
      <c r="D17" s="82" t="s">
        <v>8</v>
      </c>
      <c r="E17" s="82" t="s">
        <v>5</v>
      </c>
      <c r="F17" s="333">
        <v>369.6</v>
      </c>
    </row>
    <row r="18" spans="1:6" x14ac:dyDescent="0.25">
      <c r="A18" s="317"/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00B050"/>
  </sheetPr>
  <dimension ref="A1:J43"/>
  <sheetViews>
    <sheetView workbookViewId="0"/>
  </sheetViews>
  <sheetFormatPr defaultRowHeight="15" x14ac:dyDescent="0.25"/>
  <cols>
    <col min="1" max="1" width="20.7109375" style="178" customWidth="1"/>
    <col min="2" max="2" width="21.85546875" style="178" customWidth="1"/>
    <col min="3" max="3" width="26.7109375" style="178" customWidth="1"/>
    <col min="4" max="7" width="9.140625" style="178"/>
    <col min="8" max="8" width="7" style="178" customWidth="1"/>
    <col min="9" max="9" width="8.28515625" style="178" customWidth="1"/>
    <col min="10" max="10" width="9.85546875" style="178" customWidth="1"/>
    <col min="11" max="16384" width="9.140625" style="178"/>
  </cols>
  <sheetData>
    <row r="1" spans="1:10" ht="21" x14ac:dyDescent="0.35">
      <c r="A1" s="176"/>
      <c r="B1" s="8"/>
      <c r="C1" s="12"/>
      <c r="D1" s="39" t="s">
        <v>329</v>
      </c>
      <c r="E1" s="177"/>
      <c r="F1" s="177"/>
      <c r="G1" s="177"/>
    </row>
    <row r="2" spans="1:10" ht="18.75" x14ac:dyDescent="0.3">
      <c r="A2" s="179"/>
      <c r="B2" s="7"/>
      <c r="C2" s="11"/>
      <c r="D2" s="24" t="s">
        <v>330</v>
      </c>
      <c r="E2" s="177"/>
      <c r="F2" s="177"/>
      <c r="G2" s="177"/>
    </row>
    <row r="4" spans="1:10" ht="21" x14ac:dyDescent="0.3">
      <c r="A4" s="180" t="s">
        <v>816</v>
      </c>
      <c r="B4" s="181"/>
      <c r="C4" s="181"/>
      <c r="D4" s="182" t="s">
        <v>291</v>
      </c>
    </row>
    <row r="5" spans="1:10" ht="18.75" x14ac:dyDescent="0.25">
      <c r="A5" s="180"/>
      <c r="B5" s="181"/>
      <c r="C5" s="181"/>
      <c r="D5" s="183" t="s">
        <v>270</v>
      </c>
    </row>
    <row r="6" spans="1:10" ht="18.75" x14ac:dyDescent="0.3">
      <c r="A6" s="184" t="s">
        <v>292</v>
      </c>
      <c r="B6" s="185" t="s">
        <v>20</v>
      </c>
      <c r="C6" s="186" t="s">
        <v>257</v>
      </c>
      <c r="D6" s="185">
        <v>1</v>
      </c>
      <c r="E6" s="185">
        <v>2</v>
      </c>
      <c r="F6" s="185">
        <v>3</v>
      </c>
      <c r="G6" s="185" t="s">
        <v>277</v>
      </c>
      <c r="H6" s="185" t="s">
        <v>74</v>
      </c>
      <c r="I6" s="185" t="s">
        <v>21</v>
      </c>
      <c r="J6" s="185" t="s">
        <v>293</v>
      </c>
    </row>
    <row r="7" spans="1:10" ht="18.75" x14ac:dyDescent="0.3">
      <c r="A7" s="362" t="s">
        <v>795</v>
      </c>
      <c r="B7" s="187" t="s">
        <v>211</v>
      </c>
      <c r="C7" s="188" t="s">
        <v>212</v>
      </c>
      <c r="D7" s="51">
        <v>95</v>
      </c>
      <c r="E7" s="51">
        <v>95</v>
      </c>
      <c r="F7" s="51">
        <v>94</v>
      </c>
      <c r="G7" s="191">
        <f t="shared" ref="G7:G30" si="0">SUM(D7:F7)</f>
        <v>284</v>
      </c>
      <c r="H7" s="372">
        <f>G7+G8</f>
        <v>569</v>
      </c>
      <c r="I7" s="360">
        <f>RANK(H7,($H$7,$H$9,$H$11,$H$13,$H$15,$H$17,$H$19,$H$21,$H$23,$H$25,$H$27,$H$29),0)</f>
        <v>2</v>
      </c>
      <c r="J7" s="368"/>
    </row>
    <row r="8" spans="1:10" ht="18.75" x14ac:dyDescent="0.3">
      <c r="A8" s="363"/>
      <c r="B8" s="187" t="s">
        <v>785</v>
      </c>
      <c r="C8" s="188" t="s">
        <v>786</v>
      </c>
      <c r="D8" s="51">
        <v>95</v>
      </c>
      <c r="E8" s="51">
        <v>96</v>
      </c>
      <c r="F8" s="51">
        <v>94</v>
      </c>
      <c r="G8" s="191">
        <f t="shared" si="0"/>
        <v>285</v>
      </c>
      <c r="H8" s="373"/>
      <c r="I8" s="361"/>
      <c r="J8" s="371"/>
    </row>
    <row r="9" spans="1:10" ht="18.75" x14ac:dyDescent="0.3">
      <c r="A9" s="362" t="s">
        <v>796</v>
      </c>
      <c r="B9" s="187" t="s">
        <v>881</v>
      </c>
      <c r="C9" s="188" t="s">
        <v>35</v>
      </c>
      <c r="D9" s="51">
        <v>97</v>
      </c>
      <c r="E9" s="51">
        <v>95</v>
      </c>
      <c r="F9" s="51">
        <v>96</v>
      </c>
      <c r="G9" s="191">
        <f t="shared" si="0"/>
        <v>288</v>
      </c>
      <c r="H9" s="372">
        <f>G9+G10</f>
        <v>572</v>
      </c>
      <c r="I9" s="360">
        <f>RANK(H9,($H$7,$H$9,$H$11,$H$13,$H$15,$H$17,$H$19,$H$21,$H$23,$H$25,$H$27,$H$29),0)</f>
        <v>1</v>
      </c>
      <c r="J9" s="368"/>
    </row>
    <row r="10" spans="1:10" ht="18.75" x14ac:dyDescent="0.3">
      <c r="A10" s="363"/>
      <c r="B10" s="187" t="s">
        <v>537</v>
      </c>
      <c r="C10" s="188" t="s">
        <v>882</v>
      </c>
      <c r="D10" s="51">
        <v>97</v>
      </c>
      <c r="E10" s="51">
        <v>95</v>
      </c>
      <c r="F10" s="51">
        <v>92</v>
      </c>
      <c r="G10" s="191">
        <f t="shared" si="0"/>
        <v>284</v>
      </c>
      <c r="H10" s="373"/>
      <c r="I10" s="361"/>
      <c r="J10" s="371"/>
    </row>
    <row r="11" spans="1:10" ht="18.75" x14ac:dyDescent="0.3">
      <c r="A11" s="362" t="s">
        <v>803</v>
      </c>
      <c r="B11" s="187" t="s">
        <v>36</v>
      </c>
      <c r="C11" s="188" t="s">
        <v>37</v>
      </c>
      <c r="D11" s="51">
        <v>94</v>
      </c>
      <c r="E11" s="51">
        <v>93</v>
      </c>
      <c r="F11" s="51">
        <v>97</v>
      </c>
      <c r="G11" s="191">
        <f t="shared" si="0"/>
        <v>284</v>
      </c>
      <c r="H11" s="372">
        <f>G11+G12</f>
        <v>566</v>
      </c>
      <c r="I11" s="360" t="s">
        <v>900</v>
      </c>
      <c r="J11" s="275"/>
    </row>
    <row r="12" spans="1:10" ht="18.75" x14ac:dyDescent="0.3">
      <c r="A12" s="363"/>
      <c r="B12" s="187" t="s">
        <v>22</v>
      </c>
      <c r="C12" s="188" t="s">
        <v>231</v>
      </c>
      <c r="D12" s="51">
        <v>92</v>
      </c>
      <c r="E12" s="51">
        <v>94</v>
      </c>
      <c r="F12" s="51">
        <v>96</v>
      </c>
      <c r="G12" s="191">
        <f t="shared" si="0"/>
        <v>282</v>
      </c>
      <c r="H12" s="373"/>
      <c r="I12" s="361"/>
      <c r="J12" s="275"/>
    </row>
    <row r="13" spans="1:10" ht="18.75" x14ac:dyDescent="0.3">
      <c r="A13" s="362" t="s">
        <v>809</v>
      </c>
      <c r="B13" s="187" t="s">
        <v>196</v>
      </c>
      <c r="C13" s="188" t="s">
        <v>220</v>
      </c>
      <c r="D13" s="51">
        <v>97</v>
      </c>
      <c r="E13" s="51">
        <v>96</v>
      </c>
      <c r="F13" s="51">
        <v>93</v>
      </c>
      <c r="G13" s="191">
        <f t="shared" si="0"/>
        <v>286</v>
      </c>
      <c r="H13" s="372">
        <f>G13+G14</f>
        <v>565</v>
      </c>
      <c r="I13" s="360" t="s">
        <v>901</v>
      </c>
      <c r="J13" s="275"/>
    </row>
    <row r="14" spans="1:10" ht="18.75" x14ac:dyDescent="0.3">
      <c r="A14" s="363"/>
      <c r="B14" s="187" t="s">
        <v>647</v>
      </c>
      <c r="C14" s="188" t="s">
        <v>870</v>
      </c>
      <c r="D14" s="51">
        <v>93</v>
      </c>
      <c r="E14" s="51">
        <v>94</v>
      </c>
      <c r="F14" s="51">
        <v>92</v>
      </c>
      <c r="G14" s="191">
        <f t="shared" si="0"/>
        <v>279</v>
      </c>
      <c r="H14" s="373"/>
      <c r="I14" s="361"/>
      <c r="J14" s="275"/>
    </row>
    <row r="15" spans="1:10" ht="18.75" x14ac:dyDescent="0.3">
      <c r="A15" s="362" t="s">
        <v>797</v>
      </c>
      <c r="B15" s="187" t="s">
        <v>595</v>
      </c>
      <c r="C15" s="188" t="s">
        <v>596</v>
      </c>
      <c r="D15" s="51">
        <v>92</v>
      </c>
      <c r="E15" s="51">
        <v>96</v>
      </c>
      <c r="F15" s="51">
        <v>89</v>
      </c>
      <c r="G15" s="191">
        <f t="shared" si="0"/>
        <v>277</v>
      </c>
      <c r="H15" s="372">
        <f>G15+G16</f>
        <v>539</v>
      </c>
      <c r="I15" s="360">
        <f>RANK(H15,($H$7,$H$9,$H$11,$H$13,$H$15,$H$17,$H$19,$H$21,$H$23,$H$25,$H$27,$H$29),0)</f>
        <v>11</v>
      </c>
      <c r="J15" s="368"/>
    </row>
    <row r="16" spans="1:10" ht="18.75" x14ac:dyDescent="0.3">
      <c r="A16" s="363"/>
      <c r="B16" s="187" t="s">
        <v>529</v>
      </c>
      <c r="C16" s="188" t="s">
        <v>530</v>
      </c>
      <c r="D16" s="51">
        <v>83</v>
      </c>
      <c r="E16" s="51">
        <v>88</v>
      </c>
      <c r="F16" s="51">
        <v>91</v>
      </c>
      <c r="G16" s="191">
        <f t="shared" si="0"/>
        <v>262</v>
      </c>
      <c r="H16" s="373"/>
      <c r="I16" s="361"/>
      <c r="J16" s="371"/>
    </row>
    <row r="17" spans="1:10" ht="18.75" x14ac:dyDescent="0.3">
      <c r="A17" s="362" t="s">
        <v>798</v>
      </c>
      <c r="B17" s="187" t="s">
        <v>736</v>
      </c>
      <c r="C17" s="188" t="s">
        <v>737</v>
      </c>
      <c r="D17" s="51">
        <v>88</v>
      </c>
      <c r="E17" s="51">
        <v>93</v>
      </c>
      <c r="F17" s="51">
        <v>92</v>
      </c>
      <c r="G17" s="191">
        <f t="shared" si="0"/>
        <v>273</v>
      </c>
      <c r="H17" s="372">
        <f>G17+G18</f>
        <v>543</v>
      </c>
      <c r="I17" s="360">
        <f>RANK(H17,($H$7,$H$9,$H$11,$H$13,$H$15,$H$17,$H$19,$H$21,$H$23,$H$25,$H$27,$H$29),0)</f>
        <v>8</v>
      </c>
      <c r="J17" s="368"/>
    </row>
    <row r="18" spans="1:10" ht="18.75" x14ac:dyDescent="0.3">
      <c r="A18" s="363"/>
      <c r="B18" s="187" t="s">
        <v>713</v>
      </c>
      <c r="C18" s="187" t="s">
        <v>714</v>
      </c>
      <c r="D18" s="51">
        <v>88</v>
      </c>
      <c r="E18" s="51">
        <v>89</v>
      </c>
      <c r="F18" s="51">
        <v>93</v>
      </c>
      <c r="G18" s="191">
        <f t="shared" si="0"/>
        <v>270</v>
      </c>
      <c r="H18" s="373"/>
      <c r="I18" s="361"/>
      <c r="J18" s="371"/>
    </row>
    <row r="19" spans="1:10" ht="18.75" x14ac:dyDescent="0.3">
      <c r="A19" s="362" t="s">
        <v>804</v>
      </c>
      <c r="B19" s="187" t="s">
        <v>557</v>
      </c>
      <c r="C19" s="187" t="s">
        <v>558</v>
      </c>
      <c r="D19" s="51">
        <v>89</v>
      </c>
      <c r="E19" s="51">
        <v>91</v>
      </c>
      <c r="F19" s="51">
        <v>89</v>
      </c>
      <c r="G19" s="191">
        <f>SUM(D19:F19)</f>
        <v>269</v>
      </c>
      <c r="H19" s="372">
        <f>G19+G20</f>
        <v>539</v>
      </c>
      <c r="I19" s="360">
        <f>RANK(H19,($H$7,$H$9,$H$11,$H$13,$H$15,$H$17,$H$19,$H$21,$H$23,$H$25,$H$27,$H$29),0)</f>
        <v>11</v>
      </c>
      <c r="J19" s="275"/>
    </row>
    <row r="20" spans="1:10" ht="18.75" x14ac:dyDescent="0.3">
      <c r="A20" s="363"/>
      <c r="B20" s="187" t="s">
        <v>500</v>
      </c>
      <c r="C20" s="187" t="s">
        <v>885</v>
      </c>
      <c r="D20" s="51">
        <v>86</v>
      </c>
      <c r="E20" s="51">
        <v>90</v>
      </c>
      <c r="F20" s="51">
        <v>94</v>
      </c>
      <c r="G20" s="191">
        <f t="shared" si="0"/>
        <v>270</v>
      </c>
      <c r="H20" s="373"/>
      <c r="I20" s="361"/>
      <c r="J20" s="275"/>
    </row>
    <row r="21" spans="1:10" ht="18.75" x14ac:dyDescent="0.3">
      <c r="A21" s="362" t="s">
        <v>810</v>
      </c>
      <c r="B21" s="187" t="s">
        <v>149</v>
      </c>
      <c r="C21" s="187" t="s">
        <v>886</v>
      </c>
      <c r="D21" s="51">
        <v>98</v>
      </c>
      <c r="E21" s="51">
        <v>88</v>
      </c>
      <c r="F21" s="51">
        <v>94</v>
      </c>
      <c r="G21" s="191">
        <f t="shared" si="0"/>
        <v>280</v>
      </c>
      <c r="H21" s="372">
        <f>G21+G22</f>
        <v>545</v>
      </c>
      <c r="I21" s="360">
        <f>RANK(H21,($H$7,$H$9,$H$11,$H$13,$H$15,$H$17,$H$19,$H$21,$H$23,$H$25,$H$27,$H$29),0)</f>
        <v>7</v>
      </c>
      <c r="J21" s="275"/>
    </row>
    <row r="22" spans="1:10" ht="18.75" x14ac:dyDescent="0.3">
      <c r="A22" s="363"/>
      <c r="B22" s="187" t="s">
        <v>675</v>
      </c>
      <c r="C22" s="187" t="s">
        <v>676</v>
      </c>
      <c r="D22" s="51">
        <v>87</v>
      </c>
      <c r="E22" s="51">
        <v>90</v>
      </c>
      <c r="F22" s="51">
        <v>88</v>
      </c>
      <c r="G22" s="191">
        <f t="shared" si="0"/>
        <v>265</v>
      </c>
      <c r="H22" s="373"/>
      <c r="I22" s="361"/>
      <c r="J22" s="275"/>
    </row>
    <row r="23" spans="1:10" ht="18.75" x14ac:dyDescent="0.3">
      <c r="A23" s="273" t="s">
        <v>799</v>
      </c>
      <c r="B23" s="187" t="s">
        <v>645</v>
      </c>
      <c r="C23" s="188" t="s">
        <v>646</v>
      </c>
      <c r="D23" s="51">
        <v>90</v>
      </c>
      <c r="E23" s="51">
        <v>95</v>
      </c>
      <c r="F23" s="51">
        <v>92</v>
      </c>
      <c r="G23" s="191">
        <f t="shared" si="0"/>
        <v>277</v>
      </c>
      <c r="H23" s="372">
        <f>G23+G24</f>
        <v>561</v>
      </c>
      <c r="I23" s="360">
        <f>RANK(H23,($H$7,$H$9,$H$11,$H$13,$H$15,$H$17,$H$19,$H$21,$H$23,$H$25,$H$27,$H$29),0)</f>
        <v>5</v>
      </c>
      <c r="J23" s="275"/>
    </row>
    <row r="24" spans="1:10" ht="18.75" x14ac:dyDescent="0.3">
      <c r="A24" s="274"/>
      <c r="B24" s="187" t="s">
        <v>521</v>
      </c>
      <c r="C24" s="188" t="s">
        <v>522</v>
      </c>
      <c r="D24" s="315">
        <v>96</v>
      </c>
      <c r="E24" s="315">
        <v>93</v>
      </c>
      <c r="F24" s="315">
        <v>95</v>
      </c>
      <c r="G24" s="191">
        <f t="shared" si="0"/>
        <v>284</v>
      </c>
      <c r="H24" s="373"/>
      <c r="I24" s="361"/>
      <c r="J24" s="275"/>
    </row>
    <row r="25" spans="1:10" ht="18.75" x14ac:dyDescent="0.3">
      <c r="A25" s="273" t="s">
        <v>800</v>
      </c>
      <c r="B25" s="187" t="s">
        <v>584</v>
      </c>
      <c r="C25" s="188" t="s">
        <v>585</v>
      </c>
      <c r="D25" s="51">
        <v>91</v>
      </c>
      <c r="E25" s="51">
        <v>92</v>
      </c>
      <c r="F25" s="51">
        <v>94</v>
      </c>
      <c r="G25" s="191">
        <f t="shared" si="0"/>
        <v>277</v>
      </c>
      <c r="H25" s="372">
        <f>G25+G26</f>
        <v>549</v>
      </c>
      <c r="I25" s="360">
        <f>RANK(H25,($H$7,$H$9,$H$11,$H$13,$H$15,$H$17,$H$19,$H$21,$H$23,$H$25,$H$27,$H$29),0)</f>
        <v>6</v>
      </c>
      <c r="J25" s="275"/>
    </row>
    <row r="26" spans="1:10" ht="18.75" x14ac:dyDescent="0.3">
      <c r="A26" s="274"/>
      <c r="B26" s="187" t="s">
        <v>523</v>
      </c>
      <c r="C26" s="188" t="s">
        <v>335</v>
      </c>
      <c r="D26" s="51">
        <v>86</v>
      </c>
      <c r="E26" s="51">
        <v>93</v>
      </c>
      <c r="F26" s="51">
        <v>93</v>
      </c>
      <c r="G26" s="191">
        <f t="shared" si="0"/>
        <v>272</v>
      </c>
      <c r="H26" s="373"/>
      <c r="I26" s="361"/>
      <c r="J26" s="275"/>
    </row>
    <row r="27" spans="1:10" ht="18.75" x14ac:dyDescent="0.3">
      <c r="A27" s="362" t="s">
        <v>805</v>
      </c>
      <c r="B27" s="187" t="s">
        <v>226</v>
      </c>
      <c r="C27" s="188" t="s">
        <v>227</v>
      </c>
      <c r="D27" s="51">
        <v>90</v>
      </c>
      <c r="E27" s="51">
        <v>92</v>
      </c>
      <c r="F27" s="51">
        <v>91</v>
      </c>
      <c r="G27" s="191">
        <f t="shared" si="0"/>
        <v>273</v>
      </c>
      <c r="H27" s="374">
        <f>G27+G28</f>
        <v>540</v>
      </c>
      <c r="I27" s="360">
        <f>RANK(H27,($H$7,$H$9,$H$11,$H$13,$H$15,$H$17,$H$19,$H$21,$H$23,$H$25,$H$27,$H$29),0)</f>
        <v>10</v>
      </c>
      <c r="J27" s="368"/>
    </row>
    <row r="28" spans="1:10" ht="18.75" x14ac:dyDescent="0.3">
      <c r="A28" s="363"/>
      <c r="B28" s="187" t="s">
        <v>25</v>
      </c>
      <c r="C28" s="188" t="s">
        <v>117</v>
      </c>
      <c r="D28" s="51">
        <v>88</v>
      </c>
      <c r="E28" s="51">
        <v>92</v>
      </c>
      <c r="F28" s="51">
        <v>87</v>
      </c>
      <c r="G28" s="191">
        <f t="shared" si="0"/>
        <v>267</v>
      </c>
      <c r="H28" s="375"/>
      <c r="I28" s="361"/>
      <c r="J28" s="369"/>
    </row>
    <row r="29" spans="1:10" ht="18.75" x14ac:dyDescent="0.3">
      <c r="A29" s="362" t="s">
        <v>811</v>
      </c>
      <c r="B29" s="187" t="s">
        <v>581</v>
      </c>
      <c r="C29" s="188" t="s">
        <v>582</v>
      </c>
      <c r="D29" s="51">
        <v>91</v>
      </c>
      <c r="E29" s="51">
        <v>93</v>
      </c>
      <c r="F29" s="51">
        <v>91</v>
      </c>
      <c r="G29" s="191">
        <f t="shared" si="0"/>
        <v>275</v>
      </c>
      <c r="H29" s="374">
        <f>G29+G30</f>
        <v>542</v>
      </c>
      <c r="I29" s="360">
        <f>RANK(H29,($H$7,$H$9,$H$11,$H$13,$H$15,$H$17,$H$19,$H$21,$H$23,$H$25,$H$27,$H$29),0)</f>
        <v>9</v>
      </c>
      <c r="J29" s="370"/>
    </row>
    <row r="30" spans="1:10" ht="18.75" x14ac:dyDescent="0.3">
      <c r="A30" s="363"/>
      <c r="B30" s="187" t="s">
        <v>883</v>
      </c>
      <c r="C30" s="188" t="s">
        <v>884</v>
      </c>
      <c r="D30" s="51">
        <v>87</v>
      </c>
      <c r="E30" s="51">
        <v>90</v>
      </c>
      <c r="F30" s="51">
        <v>90</v>
      </c>
      <c r="G30" s="191">
        <f t="shared" si="0"/>
        <v>267</v>
      </c>
      <c r="H30" s="375"/>
      <c r="I30" s="361"/>
      <c r="J30" s="370"/>
    </row>
    <row r="31" spans="1:10" ht="18.75" x14ac:dyDescent="0.25">
      <c r="A31" s="273"/>
    </row>
    <row r="32" spans="1:10" ht="18.75" x14ac:dyDescent="0.3">
      <c r="A32" s="274"/>
      <c r="B32" s="182" t="s">
        <v>815</v>
      </c>
    </row>
    <row r="34" spans="1:5" ht="18.75" x14ac:dyDescent="0.3">
      <c r="A34" s="318" t="s">
        <v>799</v>
      </c>
      <c r="B34" s="187" t="s">
        <v>645</v>
      </c>
      <c r="C34" s="188" t="s">
        <v>646</v>
      </c>
      <c r="D34" s="364">
        <v>16</v>
      </c>
      <c r="E34" s="364" t="s">
        <v>294</v>
      </c>
    </row>
    <row r="35" spans="1:5" ht="18.75" x14ac:dyDescent="0.3">
      <c r="A35" s="319"/>
      <c r="B35" s="187" t="s">
        <v>521</v>
      </c>
      <c r="C35" s="188" t="s">
        <v>522</v>
      </c>
      <c r="D35" s="365"/>
      <c r="E35" s="365"/>
    </row>
    <row r="36" spans="1:5" ht="18.75" x14ac:dyDescent="0.3">
      <c r="A36" s="318" t="s">
        <v>800</v>
      </c>
      <c r="B36" s="187" t="s">
        <v>584</v>
      </c>
      <c r="C36" s="188" t="s">
        <v>585</v>
      </c>
      <c r="D36" s="364">
        <v>10</v>
      </c>
      <c r="E36" s="364"/>
    </row>
    <row r="37" spans="1:5" ht="18.75" x14ac:dyDescent="0.3">
      <c r="A37" s="319"/>
      <c r="B37" s="187" t="s">
        <v>523</v>
      </c>
      <c r="C37" s="188" t="s">
        <v>335</v>
      </c>
      <c r="D37" s="365"/>
      <c r="E37" s="365"/>
    </row>
    <row r="39" spans="1:5" ht="18.75" x14ac:dyDescent="0.3">
      <c r="A39" s="274"/>
      <c r="B39" s="182" t="s">
        <v>295</v>
      </c>
    </row>
    <row r="40" spans="1:5" ht="18.75" x14ac:dyDescent="0.3">
      <c r="A40" s="362" t="s">
        <v>796</v>
      </c>
      <c r="B40" s="187" t="s">
        <v>881</v>
      </c>
      <c r="C40" s="188" t="s">
        <v>35</v>
      </c>
      <c r="D40" s="364">
        <v>16</v>
      </c>
      <c r="E40" s="364" t="s">
        <v>296</v>
      </c>
    </row>
    <row r="41" spans="1:5" ht="18.75" x14ac:dyDescent="0.3">
      <c r="A41" s="363"/>
      <c r="B41" s="187" t="s">
        <v>537</v>
      </c>
      <c r="C41" s="188" t="s">
        <v>882</v>
      </c>
      <c r="D41" s="365"/>
      <c r="E41" s="365"/>
    </row>
    <row r="42" spans="1:5" ht="18.75" x14ac:dyDescent="0.3">
      <c r="A42" s="362" t="s">
        <v>795</v>
      </c>
      <c r="B42" s="187" t="s">
        <v>211</v>
      </c>
      <c r="C42" s="188" t="s">
        <v>212</v>
      </c>
      <c r="D42" s="364">
        <v>4</v>
      </c>
      <c r="E42" s="364" t="s">
        <v>297</v>
      </c>
    </row>
    <row r="43" spans="1:5" ht="18.75" x14ac:dyDescent="0.3">
      <c r="A43" s="363"/>
      <c r="B43" s="187" t="s">
        <v>785</v>
      </c>
      <c r="C43" s="188" t="s">
        <v>786</v>
      </c>
      <c r="D43" s="365"/>
      <c r="E43" s="365"/>
    </row>
  </sheetData>
  <mergeCells count="50">
    <mergeCell ref="D42:D43"/>
    <mergeCell ref="E42:E43"/>
    <mergeCell ref="A40:A41"/>
    <mergeCell ref="D40:D41"/>
    <mergeCell ref="E40:E41"/>
    <mergeCell ref="A42:A43"/>
    <mergeCell ref="J27:J28"/>
    <mergeCell ref="A29:A30"/>
    <mergeCell ref="H29:H30"/>
    <mergeCell ref="I29:I30"/>
    <mergeCell ref="J29:J30"/>
    <mergeCell ref="A19:A20"/>
    <mergeCell ref="H19:H20"/>
    <mergeCell ref="I19:I20"/>
    <mergeCell ref="A21:A22"/>
    <mergeCell ref="H21:H22"/>
    <mergeCell ref="I21:I22"/>
    <mergeCell ref="A7:A8"/>
    <mergeCell ref="H7:H8"/>
    <mergeCell ref="I7:I8"/>
    <mergeCell ref="J7:J8"/>
    <mergeCell ref="A9:A10"/>
    <mergeCell ref="H9:H10"/>
    <mergeCell ref="I9:I10"/>
    <mergeCell ref="J9:J10"/>
    <mergeCell ref="A11:A12"/>
    <mergeCell ref="H11:H12"/>
    <mergeCell ref="I11:I12"/>
    <mergeCell ref="A13:A14"/>
    <mergeCell ref="H13:H14"/>
    <mergeCell ref="I13:I14"/>
    <mergeCell ref="A15:A16"/>
    <mergeCell ref="H15:H16"/>
    <mergeCell ref="I15:I16"/>
    <mergeCell ref="J15:J16"/>
    <mergeCell ref="A17:A18"/>
    <mergeCell ref="H17:H18"/>
    <mergeCell ref="I17:I18"/>
    <mergeCell ref="J17:J18"/>
    <mergeCell ref="I23:I24"/>
    <mergeCell ref="H25:H26"/>
    <mergeCell ref="I25:I26"/>
    <mergeCell ref="A27:A28"/>
    <mergeCell ref="H27:H28"/>
    <mergeCell ref="I27:I28"/>
    <mergeCell ref="D34:D35"/>
    <mergeCell ref="E34:E35"/>
    <mergeCell ref="D36:D37"/>
    <mergeCell ref="E36:E37"/>
    <mergeCell ref="H23:H24"/>
  </mergeCells>
  <printOptions horizontalCentered="1"/>
  <pageMargins left="0.11811023622047245" right="0" top="0.15748031496062992" bottom="0" header="0.31496062992125984" footer="0.31496062992125984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J36"/>
  <sheetViews>
    <sheetView workbookViewId="0">
      <selection activeCell="C6" sqref="C6"/>
    </sheetView>
  </sheetViews>
  <sheetFormatPr defaultRowHeight="15" x14ac:dyDescent="0.25"/>
  <cols>
    <col min="1" max="1" width="16.7109375" customWidth="1"/>
    <col min="2" max="2" width="30.28515625" customWidth="1"/>
    <col min="3" max="3" width="19.85546875" customWidth="1"/>
    <col min="4" max="4" width="25.5703125" customWidth="1"/>
    <col min="5" max="5" width="19.42578125" customWidth="1"/>
    <col min="6" max="6" width="23.42578125" customWidth="1"/>
    <col min="7" max="7" width="20.140625" customWidth="1"/>
  </cols>
  <sheetData>
    <row r="1" spans="1:7" ht="21" x14ac:dyDescent="0.35">
      <c r="C1" s="393" t="s">
        <v>903</v>
      </c>
    </row>
    <row r="2" spans="1:7" ht="15.75" x14ac:dyDescent="0.25">
      <c r="B2" s="63"/>
      <c r="C2" s="64"/>
    </row>
    <row r="3" spans="1:7" ht="15.75" x14ac:dyDescent="0.25">
      <c r="B3" s="63"/>
      <c r="C3" s="64"/>
    </row>
    <row r="4" spans="1:7" ht="23.25" x14ac:dyDescent="0.35">
      <c r="A4" s="65"/>
      <c r="B4" s="235" t="s">
        <v>311</v>
      </c>
      <c r="C4" s="235"/>
      <c r="D4" s="70" t="s">
        <v>312</v>
      </c>
      <c r="E4" s="70"/>
      <c r="F4" s="70" t="s">
        <v>316</v>
      </c>
    </row>
    <row r="5" spans="1:7" ht="18.75" x14ac:dyDescent="0.3">
      <c r="A5" s="63"/>
      <c r="B5" s="190"/>
      <c r="C5" s="190"/>
      <c r="D5" s="190"/>
      <c r="E5" s="190"/>
      <c r="F5" s="190"/>
    </row>
    <row r="6" spans="1:7" ht="18.75" x14ac:dyDescent="0.3">
      <c r="A6" s="63"/>
      <c r="B6" s="190" t="s">
        <v>11</v>
      </c>
      <c r="C6" s="190"/>
      <c r="D6" s="190" t="s">
        <v>78</v>
      </c>
      <c r="E6" s="190"/>
      <c r="F6" s="190" t="s">
        <v>314</v>
      </c>
    </row>
    <row r="7" spans="1:7" ht="13.5" customHeight="1" x14ac:dyDescent="0.25">
      <c r="B7" s="63"/>
      <c r="C7" s="66"/>
      <c r="D7" s="66"/>
    </row>
    <row r="8" spans="1:7" ht="23.25" x14ac:dyDescent="0.35">
      <c r="B8" s="70" t="s">
        <v>85</v>
      </c>
      <c r="C8" s="71"/>
      <c r="D8" s="70" t="s">
        <v>84</v>
      </c>
      <c r="E8" s="72"/>
      <c r="F8" s="70" t="s">
        <v>86</v>
      </c>
      <c r="G8" s="72"/>
    </row>
    <row r="9" spans="1:7" ht="15.75" x14ac:dyDescent="0.25">
      <c r="B9" s="64"/>
      <c r="C9" s="67"/>
      <c r="D9" s="64"/>
      <c r="F9" s="64"/>
    </row>
    <row r="10" spans="1:7" ht="18.75" x14ac:dyDescent="0.3">
      <c r="A10" s="73">
        <v>45919</v>
      </c>
      <c r="B10" s="215"/>
      <c r="C10" s="216"/>
      <c r="D10" s="217" t="s">
        <v>91</v>
      </c>
      <c r="E10" s="218"/>
      <c r="F10" s="215" t="s">
        <v>89</v>
      </c>
      <c r="G10" s="216"/>
    </row>
    <row r="11" spans="1:7" ht="18.75" x14ac:dyDescent="0.3">
      <c r="A11" s="74" t="s">
        <v>79</v>
      </c>
      <c r="B11" s="69"/>
      <c r="C11" s="219"/>
      <c r="D11" s="220" t="s">
        <v>92</v>
      </c>
      <c r="E11" s="221"/>
      <c r="F11" s="69" t="s">
        <v>90</v>
      </c>
      <c r="G11" s="69" t="s">
        <v>97</v>
      </c>
    </row>
    <row r="12" spans="1:7" ht="18.75" x14ac:dyDescent="0.3">
      <c r="A12" s="75"/>
      <c r="B12" s="79"/>
      <c r="C12" s="222"/>
      <c r="D12" s="223"/>
      <c r="E12" s="219"/>
      <c r="F12" s="69"/>
      <c r="G12" s="219"/>
    </row>
    <row r="13" spans="1:7" ht="18.75" x14ac:dyDescent="0.3">
      <c r="A13" s="75"/>
      <c r="B13" s="69"/>
      <c r="C13" s="224"/>
      <c r="D13" s="69" t="s">
        <v>81</v>
      </c>
      <c r="E13" s="224" t="s">
        <v>80</v>
      </c>
      <c r="F13" s="69" t="s">
        <v>315</v>
      </c>
      <c r="G13" s="224" t="s">
        <v>80</v>
      </c>
    </row>
    <row r="14" spans="1:7" ht="18.75" x14ac:dyDescent="0.3">
      <c r="A14" s="75"/>
      <c r="B14" s="69"/>
      <c r="C14" s="224"/>
      <c r="D14" s="69" t="s">
        <v>904</v>
      </c>
      <c r="E14" s="219"/>
      <c r="F14" s="69" t="s">
        <v>11</v>
      </c>
      <c r="G14" s="219"/>
    </row>
    <row r="15" spans="1:7" ht="18.75" x14ac:dyDescent="0.3">
      <c r="A15" s="75"/>
      <c r="B15" s="69"/>
      <c r="C15" s="219"/>
      <c r="D15" s="69"/>
      <c r="E15" s="219"/>
      <c r="F15" s="69"/>
      <c r="G15" s="219"/>
    </row>
    <row r="16" spans="1:7" ht="18.75" x14ac:dyDescent="0.3">
      <c r="A16" s="76"/>
      <c r="B16" s="225"/>
      <c r="C16" s="226"/>
      <c r="D16" s="227"/>
      <c r="E16" s="226"/>
      <c r="F16" s="231"/>
      <c r="G16" s="226"/>
    </row>
    <row r="17" spans="1:10" ht="18.75" x14ac:dyDescent="0.3">
      <c r="A17" s="73">
        <v>45920</v>
      </c>
      <c r="B17" s="215" t="s">
        <v>87</v>
      </c>
      <c r="C17" s="216"/>
      <c r="D17" s="228"/>
      <c r="E17" s="233"/>
      <c r="F17" s="215" t="s">
        <v>99</v>
      </c>
      <c r="G17" s="216"/>
    </row>
    <row r="18" spans="1:10" ht="18.75" x14ac:dyDescent="0.3">
      <c r="A18" s="81" t="s">
        <v>82</v>
      </c>
      <c r="B18" s="69" t="s">
        <v>88</v>
      </c>
      <c r="C18" s="219"/>
      <c r="D18" s="223"/>
      <c r="E18" s="232"/>
      <c r="F18" s="69" t="s">
        <v>100</v>
      </c>
      <c r="G18" s="69" t="s">
        <v>98</v>
      </c>
      <c r="J18" s="68"/>
    </row>
    <row r="19" spans="1:10" ht="18.75" x14ac:dyDescent="0.3">
      <c r="A19" s="77"/>
      <c r="B19" s="74"/>
      <c r="C19" s="219"/>
      <c r="D19" s="223"/>
      <c r="E19" s="232"/>
      <c r="F19" s="69"/>
      <c r="G19" s="219"/>
    </row>
    <row r="20" spans="1:10" ht="18.75" x14ac:dyDescent="0.3">
      <c r="A20" s="77"/>
      <c r="B20" s="69" t="s">
        <v>81</v>
      </c>
      <c r="C20" s="224" t="s">
        <v>80</v>
      </c>
      <c r="D20" s="223"/>
      <c r="E20" s="232"/>
      <c r="F20" s="69" t="s">
        <v>315</v>
      </c>
      <c r="G20" s="224" t="s">
        <v>80</v>
      </c>
    </row>
    <row r="21" spans="1:10" ht="18.75" x14ac:dyDescent="0.3">
      <c r="A21" s="77"/>
      <c r="B21" s="69" t="s">
        <v>313</v>
      </c>
      <c r="C21" s="219"/>
      <c r="D21" s="223"/>
      <c r="E21" s="232"/>
      <c r="F21" s="69" t="s">
        <v>11</v>
      </c>
      <c r="G21" s="219"/>
    </row>
    <row r="22" spans="1:10" ht="18.75" x14ac:dyDescent="0.3">
      <c r="A22" s="77"/>
      <c r="B22" s="69"/>
      <c r="C22" s="219"/>
      <c r="D22" s="223"/>
      <c r="E22" s="232"/>
      <c r="F22" s="220"/>
      <c r="G22" s="219"/>
    </row>
    <row r="23" spans="1:10" ht="18.75" x14ac:dyDescent="0.3">
      <c r="A23" s="78"/>
      <c r="B23" s="225"/>
      <c r="C23" s="226"/>
      <c r="D23" s="227"/>
      <c r="E23" s="234"/>
      <c r="F23" s="227"/>
      <c r="G23" s="226"/>
    </row>
    <row r="24" spans="1:10" ht="18.75" x14ac:dyDescent="0.3">
      <c r="A24" s="73">
        <v>45921</v>
      </c>
      <c r="B24" s="215" t="s">
        <v>95</v>
      </c>
      <c r="C24" s="216"/>
      <c r="D24" s="217" t="s">
        <v>93</v>
      </c>
      <c r="E24" s="216"/>
      <c r="F24" s="215"/>
      <c r="G24" s="216"/>
    </row>
    <row r="25" spans="1:10" ht="18.75" x14ac:dyDescent="0.3">
      <c r="A25" s="74" t="s">
        <v>83</v>
      </c>
      <c r="B25" s="69" t="s">
        <v>96</v>
      </c>
      <c r="C25" s="219"/>
      <c r="D25" s="220" t="s">
        <v>94</v>
      </c>
      <c r="E25" s="219"/>
      <c r="F25" s="69"/>
      <c r="G25" s="219"/>
    </row>
    <row r="26" spans="1:10" ht="18.75" x14ac:dyDescent="0.3">
      <c r="A26" s="77"/>
      <c r="B26" s="69"/>
      <c r="C26" s="219"/>
      <c r="D26" s="74"/>
      <c r="E26" s="219"/>
      <c r="F26" s="69"/>
      <c r="G26" s="219"/>
    </row>
    <row r="27" spans="1:10" ht="18.75" x14ac:dyDescent="0.3">
      <c r="A27" s="69"/>
      <c r="B27" s="69" t="s">
        <v>11</v>
      </c>
      <c r="C27" s="224" t="s">
        <v>80</v>
      </c>
      <c r="D27" s="69" t="s">
        <v>81</v>
      </c>
      <c r="E27" s="224" t="s">
        <v>80</v>
      </c>
      <c r="F27" s="69"/>
      <c r="G27" s="224"/>
    </row>
    <row r="28" spans="1:10" ht="18.75" x14ac:dyDescent="0.3">
      <c r="A28" s="79"/>
      <c r="B28" s="69" t="s">
        <v>313</v>
      </c>
      <c r="C28" s="219"/>
      <c r="D28" s="69" t="s">
        <v>904</v>
      </c>
      <c r="E28" s="219"/>
      <c r="F28" s="69"/>
      <c r="G28" s="219"/>
    </row>
    <row r="29" spans="1:10" ht="18.75" x14ac:dyDescent="0.3">
      <c r="A29" s="79"/>
      <c r="B29" s="69"/>
      <c r="C29" s="219"/>
      <c r="D29" s="69"/>
      <c r="E29" s="219"/>
      <c r="F29" s="223"/>
      <c r="G29" s="219"/>
    </row>
    <row r="30" spans="1:10" ht="18.75" x14ac:dyDescent="0.3">
      <c r="A30" s="79"/>
      <c r="B30" s="69"/>
      <c r="C30" s="219"/>
      <c r="D30" s="223"/>
      <c r="E30" s="219"/>
      <c r="F30" s="223"/>
      <c r="G30" s="219"/>
    </row>
    <row r="31" spans="1:10" ht="18" customHeight="1" x14ac:dyDescent="0.3">
      <c r="A31" s="80"/>
      <c r="B31" s="227"/>
      <c r="C31" s="226"/>
      <c r="D31" s="227"/>
      <c r="E31" s="226"/>
      <c r="F31" s="227"/>
      <c r="G31" s="226"/>
    </row>
    <row r="32" spans="1:10" x14ac:dyDescent="0.25">
      <c r="B32" s="65"/>
    </row>
    <row r="33" spans="2:2" x14ac:dyDescent="0.25">
      <c r="B33" s="65"/>
    </row>
    <row r="36" spans="2:2" x14ac:dyDescent="0.25">
      <c r="B36" s="65"/>
    </row>
  </sheetData>
  <printOptions horizontalCentered="1"/>
  <pageMargins left="0" right="0" top="0.35433070866141736" bottom="0" header="0.31496062992125984" footer="0.31496062992125984"/>
  <pageSetup paperSize="9" scale="90" orientation="landscape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</sheetPr>
  <dimension ref="A1:AA169"/>
  <sheetViews>
    <sheetView topLeftCell="D11" zoomScale="115" zoomScaleNormal="115" workbookViewId="0">
      <selection activeCell="D8" sqref="D8"/>
    </sheetView>
  </sheetViews>
  <sheetFormatPr defaultRowHeight="15" x14ac:dyDescent="0.25"/>
  <cols>
    <col min="1" max="1" width="1.42578125" style="4" customWidth="1"/>
    <col min="2" max="2" width="4.7109375" style="20" customWidth="1"/>
    <col min="3" max="3" width="10" style="7" customWidth="1"/>
    <col min="4" max="4" width="11.140625" style="7" customWidth="1"/>
    <col min="5" max="5" width="13.5703125" style="7" customWidth="1"/>
    <col min="6" max="6" width="8.42578125" style="7" customWidth="1"/>
    <col min="7" max="7" width="6.7109375" style="4" customWidth="1"/>
    <col min="8" max="8" width="7.28515625" style="29" customWidth="1"/>
    <col min="9" max="11" width="5.7109375" style="29" customWidth="1"/>
    <col min="12" max="12" width="5.7109375" style="4" customWidth="1"/>
    <col min="13" max="13" width="5.7109375" style="34" customWidth="1"/>
    <col min="14" max="15" width="5.7109375" style="29" customWidth="1"/>
    <col min="16" max="16" width="5.7109375" style="37" customWidth="1"/>
    <col min="17" max="17" width="7.42578125" style="29" customWidth="1"/>
    <col min="18" max="20" width="9.140625" style="4"/>
    <col min="21" max="25" width="9.140625" style="3"/>
    <col min="26" max="16384" width="9.140625" style="1"/>
  </cols>
  <sheetData>
    <row r="1" spans="1:27" ht="15" customHeight="1" x14ac:dyDescent="0.25">
      <c r="A1" s="8"/>
      <c r="B1" s="16"/>
      <c r="C1" s="22"/>
      <c r="F1" s="9"/>
      <c r="G1" s="10"/>
      <c r="H1" s="14"/>
      <c r="I1" s="14"/>
      <c r="J1" s="14"/>
      <c r="K1" s="14"/>
      <c r="L1" s="10"/>
    </row>
    <row r="2" spans="1:27" ht="18" x14ac:dyDescent="0.25">
      <c r="A2" s="8"/>
      <c r="B2" s="17"/>
      <c r="C2" s="12"/>
      <c r="D2" s="8"/>
      <c r="E2" s="8"/>
      <c r="F2" s="12"/>
      <c r="G2" s="39" t="s">
        <v>329</v>
      </c>
      <c r="H2" s="14"/>
      <c r="I2" s="14"/>
      <c r="J2" s="14"/>
      <c r="K2" s="14"/>
      <c r="L2" s="10"/>
    </row>
    <row r="3" spans="1:27" ht="18" x14ac:dyDescent="0.25">
      <c r="A3" s="13"/>
      <c r="B3" s="16"/>
      <c r="C3" s="22"/>
      <c r="F3" s="9"/>
      <c r="G3" s="24" t="s">
        <v>330</v>
      </c>
      <c r="H3" s="14"/>
      <c r="I3" s="14"/>
      <c r="J3" s="14"/>
      <c r="K3" s="14"/>
      <c r="L3" s="10"/>
    </row>
    <row r="4" spans="1:27" ht="21" x14ac:dyDescent="0.35">
      <c r="A4" s="2"/>
      <c r="B4" s="18"/>
      <c r="C4" s="5"/>
      <c r="D4" s="5"/>
      <c r="E4" s="6"/>
      <c r="F4" s="6"/>
      <c r="G4" s="2"/>
      <c r="H4" s="28"/>
      <c r="I4" s="28"/>
      <c r="J4" s="28"/>
      <c r="K4" s="28"/>
      <c r="L4" s="10"/>
    </row>
    <row r="5" spans="1:27" ht="18.75" x14ac:dyDescent="0.3">
      <c r="A5" s="2"/>
      <c r="B5" s="173" t="s">
        <v>15</v>
      </c>
      <c r="C5" s="6"/>
      <c r="D5" s="6"/>
      <c r="E5" s="6"/>
      <c r="F5" s="6"/>
      <c r="G5" s="28"/>
      <c r="H5" s="28"/>
      <c r="I5" s="28"/>
      <c r="J5" s="28"/>
      <c r="K5" s="28"/>
      <c r="L5" s="15"/>
    </row>
    <row r="6" spans="1:27" s="34" customFormat="1" ht="36.75" customHeight="1" x14ac:dyDescent="0.25">
      <c r="A6" s="40"/>
      <c r="B6" s="113" t="s">
        <v>21</v>
      </c>
      <c r="C6" s="113" t="s">
        <v>111</v>
      </c>
      <c r="D6" s="137" t="s">
        <v>20</v>
      </c>
      <c r="E6" s="145" t="s">
        <v>257</v>
      </c>
      <c r="F6" s="127" t="s">
        <v>197</v>
      </c>
      <c r="G6" s="119" t="s">
        <v>192</v>
      </c>
      <c r="H6" s="119" t="s">
        <v>102</v>
      </c>
      <c r="I6" s="119">
        <v>1</v>
      </c>
      <c r="J6" s="119">
        <v>2</v>
      </c>
      <c r="K6" s="119">
        <v>3</v>
      </c>
      <c r="L6" s="119">
        <v>4</v>
      </c>
      <c r="M6" s="119">
        <v>5</v>
      </c>
      <c r="N6" s="119">
        <v>6</v>
      </c>
      <c r="O6" s="119" t="s">
        <v>1</v>
      </c>
      <c r="P6" s="119" t="s">
        <v>2</v>
      </c>
      <c r="Q6" s="119" t="s">
        <v>101</v>
      </c>
      <c r="R6" s="133" t="s">
        <v>3</v>
      </c>
      <c r="S6" s="119" t="s">
        <v>4</v>
      </c>
      <c r="W6" s="42"/>
      <c r="X6" s="42"/>
      <c r="Y6" s="42"/>
      <c r="Z6" s="42"/>
      <c r="AA6" s="42"/>
    </row>
    <row r="7" spans="1:27" ht="24" customHeight="1" x14ac:dyDescent="0.25">
      <c r="A7" s="2"/>
      <c r="B7" s="83">
        <v>1</v>
      </c>
      <c r="C7" s="83" t="s">
        <v>586</v>
      </c>
      <c r="D7" s="334" t="s">
        <v>211</v>
      </c>
      <c r="E7" s="334" t="s">
        <v>212</v>
      </c>
      <c r="F7" s="83">
        <v>1995</v>
      </c>
      <c r="G7" s="85" t="s">
        <v>10</v>
      </c>
      <c r="H7" s="85" t="s">
        <v>7</v>
      </c>
      <c r="I7" s="51">
        <v>95</v>
      </c>
      <c r="J7" s="51">
        <v>95</v>
      </c>
      <c r="K7" s="51">
        <v>94</v>
      </c>
      <c r="L7" s="51">
        <v>94</v>
      </c>
      <c r="M7" s="51">
        <v>92</v>
      </c>
      <c r="N7" s="51">
        <v>94</v>
      </c>
      <c r="O7" s="86">
        <f t="shared" ref="O7:O27" si="0">SUM(I7:N7)</f>
        <v>564</v>
      </c>
      <c r="P7" s="36">
        <v>9</v>
      </c>
      <c r="Q7" s="86">
        <v>241.2</v>
      </c>
      <c r="R7" s="165">
        <v>51</v>
      </c>
      <c r="S7" s="265" t="s">
        <v>7</v>
      </c>
      <c r="U7" s="4"/>
      <c r="V7" s="4"/>
      <c r="Z7" s="3"/>
      <c r="AA7" s="3"/>
    </row>
    <row r="8" spans="1:27" ht="24" customHeight="1" x14ac:dyDescent="0.25">
      <c r="A8" s="2"/>
      <c r="B8" s="83">
        <v>2</v>
      </c>
      <c r="C8" s="83" t="s">
        <v>587</v>
      </c>
      <c r="D8" s="334" t="s">
        <v>34</v>
      </c>
      <c r="E8" s="334" t="s">
        <v>35</v>
      </c>
      <c r="F8" s="83">
        <v>1995</v>
      </c>
      <c r="G8" s="83" t="s">
        <v>10</v>
      </c>
      <c r="H8" s="83" t="s">
        <v>7</v>
      </c>
      <c r="I8" s="51">
        <v>97</v>
      </c>
      <c r="J8" s="51">
        <v>95</v>
      </c>
      <c r="K8" s="51">
        <v>96</v>
      </c>
      <c r="L8" s="51">
        <v>97</v>
      </c>
      <c r="M8" s="51">
        <v>97</v>
      </c>
      <c r="N8" s="51">
        <v>96</v>
      </c>
      <c r="O8" s="86">
        <f t="shared" si="0"/>
        <v>578</v>
      </c>
      <c r="P8" s="36">
        <v>22</v>
      </c>
      <c r="Q8" s="86">
        <v>237.9</v>
      </c>
      <c r="R8" s="165">
        <v>48.5</v>
      </c>
      <c r="S8" s="265" t="s">
        <v>7</v>
      </c>
      <c r="U8" s="4"/>
      <c r="V8" s="4"/>
      <c r="Z8" s="3"/>
      <c r="AA8" s="3"/>
    </row>
    <row r="9" spans="1:27" ht="24" customHeight="1" x14ac:dyDescent="0.25">
      <c r="A9" s="2"/>
      <c r="B9" s="83">
        <v>3</v>
      </c>
      <c r="C9" s="83" t="s">
        <v>574</v>
      </c>
      <c r="D9" s="334" t="s">
        <v>575</v>
      </c>
      <c r="E9" s="334" t="s">
        <v>576</v>
      </c>
      <c r="F9" s="83">
        <v>1999</v>
      </c>
      <c r="G9" s="83" t="s">
        <v>10</v>
      </c>
      <c r="H9" s="83" t="s">
        <v>7</v>
      </c>
      <c r="I9" s="51">
        <v>94</v>
      </c>
      <c r="J9" s="51">
        <v>93</v>
      </c>
      <c r="K9" s="51">
        <v>95</v>
      </c>
      <c r="L9" s="51">
        <v>93</v>
      </c>
      <c r="M9" s="51">
        <v>96</v>
      </c>
      <c r="N9" s="51">
        <v>97</v>
      </c>
      <c r="O9" s="86">
        <f t="shared" si="0"/>
        <v>568</v>
      </c>
      <c r="P9" s="36">
        <v>14</v>
      </c>
      <c r="Q9" s="86">
        <v>216.8</v>
      </c>
      <c r="R9" s="165"/>
      <c r="S9" s="36"/>
      <c r="U9" s="4"/>
      <c r="V9" s="4"/>
      <c r="Z9" s="3"/>
      <c r="AA9" s="3"/>
    </row>
    <row r="10" spans="1:27" ht="24" customHeight="1" x14ac:dyDescent="0.25">
      <c r="A10" s="2"/>
      <c r="B10" s="83">
        <v>4</v>
      </c>
      <c r="C10" s="83" t="s">
        <v>164</v>
      </c>
      <c r="D10" s="334" t="s">
        <v>223</v>
      </c>
      <c r="E10" s="334" t="s">
        <v>219</v>
      </c>
      <c r="F10" s="83">
        <v>2003</v>
      </c>
      <c r="G10" s="83" t="s">
        <v>10</v>
      </c>
      <c r="H10" s="83" t="s">
        <v>7</v>
      </c>
      <c r="I10" s="51">
        <v>89</v>
      </c>
      <c r="J10" s="51">
        <v>95</v>
      </c>
      <c r="K10" s="51">
        <v>92</v>
      </c>
      <c r="L10" s="51">
        <v>93</v>
      </c>
      <c r="M10" s="51">
        <v>95</v>
      </c>
      <c r="N10" s="51">
        <v>92</v>
      </c>
      <c r="O10" s="86">
        <f t="shared" si="0"/>
        <v>556</v>
      </c>
      <c r="P10" s="36">
        <v>11</v>
      </c>
      <c r="Q10" s="86">
        <v>191.3</v>
      </c>
      <c r="R10" s="165"/>
      <c r="S10" s="36"/>
      <c r="U10" s="4"/>
      <c r="V10" s="4"/>
      <c r="Z10" s="3"/>
      <c r="AA10" s="3"/>
    </row>
    <row r="11" spans="1:27" ht="24" customHeight="1" x14ac:dyDescent="0.25">
      <c r="A11" s="2"/>
      <c r="B11" s="83">
        <v>5</v>
      </c>
      <c r="C11" s="83" t="s">
        <v>597</v>
      </c>
      <c r="D11" s="334" t="s">
        <v>36</v>
      </c>
      <c r="E11" s="334" t="s">
        <v>37</v>
      </c>
      <c r="F11" s="83">
        <v>2000</v>
      </c>
      <c r="G11" s="83" t="s">
        <v>10</v>
      </c>
      <c r="H11" s="83" t="s">
        <v>7</v>
      </c>
      <c r="I11" s="51">
        <v>94</v>
      </c>
      <c r="J11" s="51">
        <v>93</v>
      </c>
      <c r="K11" s="51">
        <v>97</v>
      </c>
      <c r="L11" s="51">
        <v>89</v>
      </c>
      <c r="M11" s="51">
        <v>95</v>
      </c>
      <c r="N11" s="51">
        <v>97</v>
      </c>
      <c r="O11" s="86">
        <f t="shared" si="0"/>
        <v>565</v>
      </c>
      <c r="P11" s="36">
        <v>9</v>
      </c>
      <c r="Q11" s="86">
        <v>173.1</v>
      </c>
      <c r="R11" s="165">
        <v>41</v>
      </c>
      <c r="S11" s="265" t="s">
        <v>7</v>
      </c>
      <c r="U11" s="4"/>
      <c r="V11" s="4"/>
      <c r="Z11" s="3"/>
      <c r="AA11" s="3"/>
    </row>
    <row r="12" spans="1:27" ht="24" customHeight="1" x14ac:dyDescent="0.25">
      <c r="A12" s="2"/>
      <c r="B12" s="83">
        <v>6</v>
      </c>
      <c r="C12" s="83" t="s">
        <v>644</v>
      </c>
      <c r="D12" s="334" t="s">
        <v>645</v>
      </c>
      <c r="E12" s="334" t="s">
        <v>646</v>
      </c>
      <c r="F12" s="83">
        <v>2001</v>
      </c>
      <c r="G12" s="83" t="s">
        <v>10</v>
      </c>
      <c r="H12" s="83" t="s">
        <v>8</v>
      </c>
      <c r="I12" s="51">
        <v>90</v>
      </c>
      <c r="J12" s="51">
        <v>95</v>
      </c>
      <c r="K12" s="51">
        <v>92</v>
      </c>
      <c r="L12" s="51">
        <v>94</v>
      </c>
      <c r="M12" s="51">
        <v>90</v>
      </c>
      <c r="N12" s="51">
        <v>93</v>
      </c>
      <c r="O12" s="86">
        <f t="shared" si="0"/>
        <v>554</v>
      </c>
      <c r="P12" s="36">
        <v>12</v>
      </c>
      <c r="Q12" s="86">
        <v>151.5</v>
      </c>
      <c r="R12" s="165">
        <v>38.5</v>
      </c>
      <c r="S12" s="36" t="s">
        <v>8</v>
      </c>
      <c r="U12" s="4"/>
      <c r="V12" s="4"/>
      <c r="Z12" s="3"/>
      <c r="AA12" s="3"/>
    </row>
    <row r="13" spans="1:27" ht="24" customHeight="1" x14ac:dyDescent="0.25">
      <c r="A13" s="2"/>
      <c r="B13" s="83">
        <v>7</v>
      </c>
      <c r="C13" s="83" t="s">
        <v>207</v>
      </c>
      <c r="D13" s="334" t="s">
        <v>209</v>
      </c>
      <c r="E13" s="334" t="s">
        <v>210</v>
      </c>
      <c r="F13" s="83">
        <v>1981</v>
      </c>
      <c r="G13" s="83" t="s">
        <v>10</v>
      </c>
      <c r="H13" s="83" t="s">
        <v>7</v>
      </c>
      <c r="I13" s="51">
        <v>91</v>
      </c>
      <c r="J13" s="51">
        <v>90</v>
      </c>
      <c r="K13" s="51">
        <v>88</v>
      </c>
      <c r="L13" s="51">
        <v>90</v>
      </c>
      <c r="M13" s="51">
        <v>91</v>
      </c>
      <c r="N13" s="51">
        <v>94</v>
      </c>
      <c r="O13" s="86">
        <f t="shared" si="0"/>
        <v>544</v>
      </c>
      <c r="P13" s="36">
        <v>9</v>
      </c>
      <c r="Q13" s="86">
        <v>128.6</v>
      </c>
      <c r="R13" s="165"/>
      <c r="S13" s="36"/>
      <c r="U13" s="4"/>
      <c r="V13" s="4"/>
      <c r="Z13" s="3"/>
      <c r="AA13" s="3"/>
    </row>
    <row r="14" spans="1:27" ht="24" customHeight="1" x14ac:dyDescent="0.25">
      <c r="A14" s="2"/>
      <c r="B14" s="83">
        <v>8</v>
      </c>
      <c r="C14" s="83" t="s">
        <v>598</v>
      </c>
      <c r="D14" s="334" t="s">
        <v>599</v>
      </c>
      <c r="E14" s="334" t="s">
        <v>600</v>
      </c>
      <c r="F14" s="83">
        <v>1977</v>
      </c>
      <c r="G14" s="83" t="s">
        <v>10</v>
      </c>
      <c r="H14" s="83" t="s">
        <v>8</v>
      </c>
      <c r="I14" s="51">
        <v>90</v>
      </c>
      <c r="J14" s="51">
        <v>91</v>
      </c>
      <c r="K14" s="51">
        <v>90</v>
      </c>
      <c r="L14" s="51">
        <v>90</v>
      </c>
      <c r="M14" s="51">
        <v>92</v>
      </c>
      <c r="N14" s="51">
        <v>93</v>
      </c>
      <c r="O14" s="86">
        <f t="shared" si="0"/>
        <v>546</v>
      </c>
      <c r="P14" s="36">
        <v>7</v>
      </c>
      <c r="Q14" s="86">
        <v>105.8</v>
      </c>
      <c r="R14" s="165">
        <v>33.5</v>
      </c>
      <c r="S14" s="36" t="s">
        <v>8</v>
      </c>
      <c r="U14" s="4"/>
      <c r="V14" s="4"/>
      <c r="Z14" s="3"/>
      <c r="AA14" s="3"/>
    </row>
    <row r="15" spans="1:27" ht="24" customHeight="1" x14ac:dyDescent="0.25">
      <c r="A15" s="2"/>
      <c r="B15" s="83">
        <v>9</v>
      </c>
      <c r="C15" s="83" t="s">
        <v>707</v>
      </c>
      <c r="D15" s="334" t="s">
        <v>708</v>
      </c>
      <c r="E15" s="334" t="s">
        <v>709</v>
      </c>
      <c r="F15" s="83">
        <v>2003</v>
      </c>
      <c r="G15" s="83" t="s">
        <v>10</v>
      </c>
      <c r="H15" s="83" t="s">
        <v>6</v>
      </c>
      <c r="I15" s="51">
        <v>90</v>
      </c>
      <c r="J15" s="51">
        <v>87</v>
      </c>
      <c r="K15" s="51">
        <v>93</v>
      </c>
      <c r="L15" s="51">
        <v>93</v>
      </c>
      <c r="M15" s="51">
        <v>89</v>
      </c>
      <c r="N15" s="51">
        <v>91</v>
      </c>
      <c r="O15" s="86">
        <f t="shared" si="0"/>
        <v>543</v>
      </c>
      <c r="P15" s="36">
        <v>10</v>
      </c>
      <c r="Q15" s="86"/>
      <c r="R15" s="165">
        <v>31</v>
      </c>
      <c r="S15" s="36" t="s">
        <v>6</v>
      </c>
      <c r="U15" s="4"/>
      <c r="V15" s="4"/>
      <c r="Z15" s="3"/>
      <c r="AA15" s="3"/>
    </row>
    <row r="16" spans="1:27" ht="24" customHeight="1" x14ac:dyDescent="0.25">
      <c r="A16" s="2"/>
      <c r="B16" s="83">
        <v>10</v>
      </c>
      <c r="C16" s="83" t="s">
        <v>242</v>
      </c>
      <c r="D16" s="334" t="s">
        <v>649</v>
      </c>
      <c r="E16" s="334" t="s">
        <v>650</v>
      </c>
      <c r="F16" s="83">
        <v>2003</v>
      </c>
      <c r="G16" s="83" t="s">
        <v>10</v>
      </c>
      <c r="H16" s="83" t="s">
        <v>7</v>
      </c>
      <c r="I16" s="51">
        <v>91</v>
      </c>
      <c r="J16" s="51">
        <v>91</v>
      </c>
      <c r="K16" s="51">
        <v>89</v>
      </c>
      <c r="L16" s="51">
        <v>92</v>
      </c>
      <c r="M16" s="51">
        <v>90</v>
      </c>
      <c r="N16" s="51">
        <v>89</v>
      </c>
      <c r="O16" s="86">
        <f t="shared" si="0"/>
        <v>542</v>
      </c>
      <c r="P16" s="36">
        <v>7</v>
      </c>
      <c r="Q16" s="86"/>
      <c r="R16" s="165"/>
      <c r="S16" s="36"/>
    </row>
    <row r="17" spans="1:25" ht="24" customHeight="1" x14ac:dyDescent="0.25">
      <c r="A17" s="2"/>
      <c r="B17" s="83">
        <v>11</v>
      </c>
      <c r="C17" s="83" t="s">
        <v>570</v>
      </c>
      <c r="D17" s="334" t="s">
        <v>40</v>
      </c>
      <c r="E17" s="334" t="s">
        <v>41</v>
      </c>
      <c r="F17" s="83">
        <v>1985</v>
      </c>
      <c r="G17" s="83" t="s">
        <v>10</v>
      </c>
      <c r="H17" s="83" t="s">
        <v>6</v>
      </c>
      <c r="I17" s="51">
        <v>91</v>
      </c>
      <c r="J17" s="51">
        <v>92</v>
      </c>
      <c r="K17" s="51">
        <v>89</v>
      </c>
      <c r="L17" s="51">
        <v>90</v>
      </c>
      <c r="M17" s="51">
        <v>88</v>
      </c>
      <c r="N17" s="51">
        <v>92</v>
      </c>
      <c r="O17" s="86">
        <f t="shared" si="0"/>
        <v>542</v>
      </c>
      <c r="P17" s="36">
        <v>4</v>
      </c>
      <c r="Q17" s="86"/>
      <c r="R17" s="165">
        <v>26</v>
      </c>
      <c r="S17" s="36" t="s">
        <v>6</v>
      </c>
    </row>
    <row r="18" spans="1:25" ht="24" customHeight="1" x14ac:dyDescent="0.25">
      <c r="A18" s="2"/>
      <c r="B18" s="83">
        <v>12</v>
      </c>
      <c r="C18" s="83" t="s">
        <v>704</v>
      </c>
      <c r="D18" s="334" t="s">
        <v>705</v>
      </c>
      <c r="E18" s="334" t="s">
        <v>706</v>
      </c>
      <c r="F18" s="83">
        <v>1974</v>
      </c>
      <c r="G18" s="83" t="s">
        <v>10</v>
      </c>
      <c r="H18" s="83" t="s">
        <v>6</v>
      </c>
      <c r="I18" s="51">
        <v>89</v>
      </c>
      <c r="J18" s="51">
        <v>91</v>
      </c>
      <c r="K18" s="51">
        <v>87</v>
      </c>
      <c r="L18" s="51">
        <v>95</v>
      </c>
      <c r="M18" s="51">
        <v>91</v>
      </c>
      <c r="N18" s="51">
        <v>87</v>
      </c>
      <c r="O18" s="86">
        <f t="shared" si="0"/>
        <v>540</v>
      </c>
      <c r="P18" s="36">
        <v>5</v>
      </c>
      <c r="Q18" s="86"/>
      <c r="R18" s="165"/>
      <c r="S18" s="36"/>
    </row>
    <row r="19" spans="1:25" ht="24" customHeight="1" x14ac:dyDescent="0.25">
      <c r="A19" s="2"/>
      <c r="B19" s="83">
        <v>13</v>
      </c>
      <c r="C19" s="83" t="s">
        <v>683</v>
      </c>
      <c r="D19" s="334" t="s">
        <v>684</v>
      </c>
      <c r="E19" s="334" t="s">
        <v>685</v>
      </c>
      <c r="F19" s="83">
        <v>1982</v>
      </c>
      <c r="G19" s="83" t="s">
        <v>10</v>
      </c>
      <c r="H19" s="83" t="s">
        <v>7</v>
      </c>
      <c r="I19" s="51">
        <v>88</v>
      </c>
      <c r="J19" s="51">
        <v>84</v>
      </c>
      <c r="K19" s="51">
        <v>94</v>
      </c>
      <c r="L19" s="51">
        <v>91</v>
      </c>
      <c r="M19" s="51">
        <v>95</v>
      </c>
      <c r="N19" s="51">
        <v>87</v>
      </c>
      <c r="O19" s="86">
        <f t="shared" si="0"/>
        <v>539</v>
      </c>
      <c r="P19" s="36">
        <v>3</v>
      </c>
      <c r="Q19" s="86"/>
      <c r="R19" s="165"/>
      <c r="S19" s="153"/>
    </row>
    <row r="20" spans="1:25" ht="24" customHeight="1" x14ac:dyDescent="0.25">
      <c r="A20" s="2"/>
      <c r="B20" s="83">
        <v>14</v>
      </c>
      <c r="C20" s="83" t="s">
        <v>561</v>
      </c>
      <c r="D20" s="334" t="s">
        <v>562</v>
      </c>
      <c r="E20" s="334" t="s">
        <v>563</v>
      </c>
      <c r="F20" s="83">
        <v>1970</v>
      </c>
      <c r="G20" s="83" t="s">
        <v>10</v>
      </c>
      <c r="H20" s="83" t="s">
        <v>8</v>
      </c>
      <c r="I20" s="51">
        <v>84</v>
      </c>
      <c r="J20" s="51">
        <v>88</v>
      </c>
      <c r="K20" s="51">
        <v>96</v>
      </c>
      <c r="L20" s="51">
        <v>88</v>
      </c>
      <c r="M20" s="51">
        <v>92</v>
      </c>
      <c r="N20" s="51">
        <v>90</v>
      </c>
      <c r="O20" s="86">
        <f t="shared" si="0"/>
        <v>538</v>
      </c>
      <c r="P20" s="36">
        <v>5</v>
      </c>
      <c r="Q20" s="86"/>
      <c r="R20" s="165">
        <v>18.5</v>
      </c>
      <c r="S20" s="36" t="s">
        <v>8</v>
      </c>
      <c r="T20" s="1"/>
      <c r="U20" s="1"/>
      <c r="V20" s="1"/>
      <c r="W20" s="1"/>
      <c r="X20" s="1"/>
      <c r="Y20" s="1"/>
    </row>
    <row r="21" spans="1:25" ht="24" customHeight="1" x14ac:dyDescent="0.25">
      <c r="A21" s="2"/>
      <c r="B21" s="83">
        <v>15</v>
      </c>
      <c r="C21" s="83" t="s">
        <v>224</v>
      </c>
      <c r="D21" s="334" t="s">
        <v>686</v>
      </c>
      <c r="E21" s="334" t="s">
        <v>687</v>
      </c>
      <c r="F21" s="83">
        <v>1972</v>
      </c>
      <c r="G21" s="83" t="s">
        <v>10</v>
      </c>
      <c r="H21" s="83" t="s">
        <v>7</v>
      </c>
      <c r="I21" s="51">
        <v>86</v>
      </c>
      <c r="J21" s="51">
        <v>87</v>
      </c>
      <c r="K21" s="51">
        <v>93</v>
      </c>
      <c r="L21" s="51">
        <v>89</v>
      </c>
      <c r="M21" s="51">
        <v>92</v>
      </c>
      <c r="N21" s="51">
        <v>89</v>
      </c>
      <c r="O21" s="86">
        <f t="shared" si="0"/>
        <v>536</v>
      </c>
      <c r="P21" s="36">
        <v>5</v>
      </c>
      <c r="Q21" s="86"/>
      <c r="R21" s="165"/>
      <c r="S21" s="36"/>
      <c r="T21" s="1"/>
      <c r="U21" s="1"/>
      <c r="V21" s="1"/>
      <c r="W21" s="1"/>
      <c r="X21" s="1"/>
      <c r="Y21" s="1"/>
    </row>
    <row r="22" spans="1:25" ht="24" customHeight="1" x14ac:dyDescent="0.25">
      <c r="A22" s="2"/>
      <c r="B22" s="83">
        <v>16</v>
      </c>
      <c r="C22" s="83" t="s">
        <v>718</v>
      </c>
      <c r="D22" s="334" t="s">
        <v>719</v>
      </c>
      <c r="E22" s="334" t="s">
        <v>720</v>
      </c>
      <c r="F22" s="83">
        <v>1980</v>
      </c>
      <c r="G22" s="83" t="s">
        <v>10</v>
      </c>
      <c r="H22" s="83" t="s">
        <v>7</v>
      </c>
      <c r="I22" s="51">
        <v>87</v>
      </c>
      <c r="J22" s="51">
        <v>86</v>
      </c>
      <c r="K22" s="51">
        <v>87</v>
      </c>
      <c r="L22" s="51">
        <v>93</v>
      </c>
      <c r="M22" s="51">
        <v>87</v>
      </c>
      <c r="N22" s="51">
        <v>91</v>
      </c>
      <c r="O22" s="86">
        <f t="shared" si="0"/>
        <v>531</v>
      </c>
      <c r="P22" s="36">
        <v>2</v>
      </c>
      <c r="Q22" s="86"/>
      <c r="R22" s="165"/>
      <c r="S22" s="36"/>
      <c r="T22" s="1"/>
      <c r="U22" s="1"/>
      <c r="V22" s="1"/>
      <c r="W22" s="1"/>
      <c r="X22" s="1"/>
      <c r="Y22" s="1"/>
    </row>
    <row r="23" spans="1:25" ht="24" customHeight="1" x14ac:dyDescent="0.25">
      <c r="A23" s="2"/>
      <c r="B23" s="83">
        <v>17</v>
      </c>
      <c r="C23" s="83" t="s">
        <v>191</v>
      </c>
      <c r="D23" s="334" t="s">
        <v>679</v>
      </c>
      <c r="E23" s="334" t="s">
        <v>680</v>
      </c>
      <c r="F23" s="83">
        <v>2003</v>
      </c>
      <c r="G23" s="83" t="s">
        <v>10</v>
      </c>
      <c r="H23" s="83" t="s">
        <v>7</v>
      </c>
      <c r="I23" s="51">
        <v>88</v>
      </c>
      <c r="J23" s="51">
        <v>92</v>
      </c>
      <c r="K23" s="51">
        <v>87</v>
      </c>
      <c r="L23" s="51">
        <v>88</v>
      </c>
      <c r="M23" s="51">
        <v>91</v>
      </c>
      <c r="N23" s="51">
        <v>83</v>
      </c>
      <c r="O23" s="86">
        <f t="shared" si="0"/>
        <v>529</v>
      </c>
      <c r="P23" s="36">
        <v>8</v>
      </c>
      <c r="Q23" s="86"/>
      <c r="R23" s="165"/>
      <c r="S23" s="36"/>
      <c r="T23" s="1"/>
      <c r="U23" s="1"/>
      <c r="V23" s="1"/>
      <c r="W23" s="1"/>
      <c r="X23" s="1"/>
      <c r="Y23" s="1"/>
    </row>
    <row r="24" spans="1:25" ht="24" customHeight="1" x14ac:dyDescent="0.25">
      <c r="A24" s="2"/>
      <c r="B24" s="83">
        <v>18</v>
      </c>
      <c r="C24" s="83" t="s">
        <v>206</v>
      </c>
      <c r="D24" s="334" t="s">
        <v>568</v>
      </c>
      <c r="E24" s="334" t="s">
        <v>569</v>
      </c>
      <c r="F24" s="83">
        <v>1979</v>
      </c>
      <c r="G24" s="83" t="s">
        <v>10</v>
      </c>
      <c r="H24" s="83" t="s">
        <v>7</v>
      </c>
      <c r="I24" s="51">
        <v>83</v>
      </c>
      <c r="J24" s="51">
        <v>86</v>
      </c>
      <c r="K24" s="51">
        <v>91</v>
      </c>
      <c r="L24" s="51">
        <v>92</v>
      </c>
      <c r="M24" s="51">
        <v>87</v>
      </c>
      <c r="N24" s="51">
        <v>88</v>
      </c>
      <c r="O24" s="86">
        <f t="shared" si="0"/>
        <v>527</v>
      </c>
      <c r="P24" s="36">
        <v>5</v>
      </c>
      <c r="Q24" s="86"/>
      <c r="R24" s="165"/>
      <c r="S24" s="36"/>
      <c r="T24" s="1"/>
      <c r="U24" s="1"/>
      <c r="V24" s="1"/>
      <c r="W24" s="1"/>
      <c r="X24" s="1"/>
      <c r="Y24" s="1"/>
    </row>
    <row r="25" spans="1:25" ht="24" customHeight="1" x14ac:dyDescent="0.25">
      <c r="A25" s="2"/>
      <c r="B25" s="83">
        <v>19</v>
      </c>
      <c r="C25" s="83" t="s">
        <v>109</v>
      </c>
      <c r="D25" s="334" t="s">
        <v>681</v>
      </c>
      <c r="E25" s="334" t="s">
        <v>682</v>
      </c>
      <c r="F25" s="83">
        <v>2003</v>
      </c>
      <c r="G25" s="83" t="s">
        <v>10</v>
      </c>
      <c r="H25" s="83" t="s">
        <v>7</v>
      </c>
      <c r="I25" s="51">
        <v>88</v>
      </c>
      <c r="J25" s="51">
        <v>91</v>
      </c>
      <c r="K25" s="51">
        <v>91</v>
      </c>
      <c r="L25" s="51">
        <v>86</v>
      </c>
      <c r="M25" s="51">
        <v>85</v>
      </c>
      <c r="N25" s="51">
        <v>86</v>
      </c>
      <c r="O25" s="86">
        <f t="shared" si="0"/>
        <v>527</v>
      </c>
      <c r="P25" s="36">
        <v>5</v>
      </c>
      <c r="Q25" s="86"/>
      <c r="R25" s="165"/>
      <c r="S25" s="36"/>
      <c r="T25" s="1"/>
      <c r="U25" s="1"/>
      <c r="V25" s="1"/>
      <c r="W25" s="1"/>
      <c r="X25" s="1"/>
      <c r="Y25" s="1"/>
    </row>
    <row r="26" spans="1:25" ht="24" customHeight="1" x14ac:dyDescent="0.25">
      <c r="A26" s="2"/>
      <c r="B26" s="83">
        <v>20</v>
      </c>
      <c r="C26" s="83" t="s">
        <v>743</v>
      </c>
      <c r="D26" s="334" t="s">
        <v>744</v>
      </c>
      <c r="E26" s="334" t="s">
        <v>745</v>
      </c>
      <c r="F26" s="83">
        <v>1974</v>
      </c>
      <c r="G26" s="83" t="s">
        <v>10</v>
      </c>
      <c r="H26" s="83" t="s">
        <v>7</v>
      </c>
      <c r="I26" s="51">
        <v>80</v>
      </c>
      <c r="J26" s="51">
        <v>83</v>
      </c>
      <c r="K26" s="51">
        <v>88</v>
      </c>
      <c r="L26" s="51">
        <v>83</v>
      </c>
      <c r="M26" s="51">
        <v>91</v>
      </c>
      <c r="N26" s="51">
        <v>91</v>
      </c>
      <c r="O26" s="86">
        <f t="shared" si="0"/>
        <v>516</v>
      </c>
      <c r="P26" s="36">
        <v>5</v>
      </c>
      <c r="Q26" s="86"/>
      <c r="R26" s="165"/>
      <c r="S26" s="36"/>
      <c r="T26" s="1"/>
      <c r="U26" s="1"/>
      <c r="V26" s="1"/>
      <c r="W26" s="1"/>
      <c r="X26" s="1"/>
      <c r="Y26" s="1"/>
    </row>
    <row r="27" spans="1:25" ht="24" customHeight="1" x14ac:dyDescent="0.25">
      <c r="A27" s="2"/>
      <c r="B27" s="83">
        <v>21</v>
      </c>
      <c r="C27" s="83" t="s">
        <v>612</v>
      </c>
      <c r="D27" s="334" t="s">
        <v>214</v>
      </c>
      <c r="E27" s="334" t="s">
        <v>215</v>
      </c>
      <c r="F27" s="83">
        <v>1965</v>
      </c>
      <c r="G27" s="83" t="s">
        <v>10</v>
      </c>
      <c r="H27" s="83" t="s">
        <v>6</v>
      </c>
      <c r="I27" s="51">
        <v>80</v>
      </c>
      <c r="J27" s="51">
        <v>85</v>
      </c>
      <c r="K27" s="51">
        <v>81</v>
      </c>
      <c r="L27" s="51">
        <v>87</v>
      </c>
      <c r="M27" s="51">
        <v>83</v>
      </c>
      <c r="N27" s="51">
        <v>88</v>
      </c>
      <c r="O27" s="86">
        <f t="shared" si="0"/>
        <v>504</v>
      </c>
      <c r="P27" s="36">
        <v>5</v>
      </c>
      <c r="Q27" s="86"/>
      <c r="R27" s="165"/>
      <c r="S27" s="36"/>
      <c r="T27" s="1"/>
      <c r="U27" s="1"/>
      <c r="V27" s="1"/>
      <c r="W27" s="1"/>
      <c r="X27" s="1"/>
      <c r="Y27" s="1"/>
    </row>
    <row r="37" spans="3:25" x14ac:dyDescent="0.25">
      <c r="C37" s="256" t="s">
        <v>242</v>
      </c>
      <c r="D37" s="257" t="s">
        <v>649</v>
      </c>
      <c r="E37" s="257" t="s">
        <v>650</v>
      </c>
      <c r="F37" s="82">
        <v>2003</v>
      </c>
      <c r="G37" s="257" t="s">
        <v>10</v>
      </c>
      <c r="H37" s="257" t="s">
        <v>7</v>
      </c>
      <c r="I37" s="257"/>
      <c r="K37" s="4"/>
      <c r="L37" s="34"/>
      <c r="M37" s="29"/>
      <c r="O37" s="37"/>
      <c r="P37" s="29"/>
      <c r="T37" s="3"/>
      <c r="Y37" s="1"/>
    </row>
    <row r="38" spans="3:25" ht="15" customHeight="1" x14ac:dyDescent="0.3">
      <c r="C38" s="256" t="s">
        <v>570</v>
      </c>
      <c r="D38" s="257" t="s">
        <v>40</v>
      </c>
      <c r="E38" s="257" t="s">
        <v>41</v>
      </c>
      <c r="F38" s="82">
        <v>1985</v>
      </c>
      <c r="G38" s="257" t="s">
        <v>10</v>
      </c>
      <c r="H38" s="192" t="s">
        <v>6</v>
      </c>
      <c r="I38" s="257" t="s">
        <v>6</v>
      </c>
      <c r="K38" s="4"/>
      <c r="L38" s="34"/>
      <c r="M38" s="29"/>
      <c r="O38" s="37"/>
      <c r="P38" s="29"/>
      <c r="T38" s="3"/>
      <c r="Y38" s="1"/>
    </row>
    <row r="39" spans="3:25" x14ac:dyDescent="0.25">
      <c r="C39" s="256" t="s">
        <v>191</v>
      </c>
      <c r="D39" s="257" t="s">
        <v>679</v>
      </c>
      <c r="E39" s="257" t="s">
        <v>680</v>
      </c>
      <c r="F39" s="82">
        <v>2003</v>
      </c>
      <c r="G39" s="257" t="s">
        <v>10</v>
      </c>
      <c r="H39" s="257" t="s">
        <v>7</v>
      </c>
      <c r="I39" s="257"/>
      <c r="K39" s="4"/>
      <c r="L39" s="34"/>
      <c r="M39" s="29"/>
      <c r="O39" s="37"/>
      <c r="P39" s="29"/>
      <c r="T39" s="3"/>
      <c r="Y39" s="1"/>
    </row>
    <row r="40" spans="3:25" x14ac:dyDescent="0.25">
      <c r="C40" s="256" t="s">
        <v>109</v>
      </c>
      <c r="D40" s="257" t="s">
        <v>681</v>
      </c>
      <c r="E40" s="257" t="s">
        <v>682</v>
      </c>
      <c r="F40" s="82">
        <v>2003</v>
      </c>
      <c r="G40" s="257" t="s">
        <v>10</v>
      </c>
      <c r="H40" s="257" t="s">
        <v>7</v>
      </c>
      <c r="I40" s="257"/>
      <c r="K40" s="4"/>
      <c r="L40" s="34"/>
      <c r="M40" s="29"/>
      <c r="O40" s="37"/>
      <c r="P40" s="29"/>
      <c r="T40" s="3"/>
      <c r="Y40" s="1"/>
    </row>
    <row r="41" spans="3:25" x14ac:dyDescent="0.25">
      <c r="C41" s="256" t="s">
        <v>683</v>
      </c>
      <c r="D41" s="257" t="s">
        <v>684</v>
      </c>
      <c r="E41" s="257" t="s">
        <v>685</v>
      </c>
      <c r="F41" s="82">
        <v>1982</v>
      </c>
      <c r="G41" s="257" t="s">
        <v>10</v>
      </c>
      <c r="H41" s="257" t="s">
        <v>7</v>
      </c>
      <c r="I41" s="257"/>
      <c r="K41" s="4"/>
      <c r="L41" s="34"/>
      <c r="M41" s="29"/>
      <c r="O41" s="37"/>
      <c r="P41" s="29"/>
      <c r="T41" s="3"/>
      <c r="Y41" s="1"/>
    </row>
    <row r="42" spans="3:25" x14ac:dyDescent="0.25">
      <c r="C42" s="256" t="s">
        <v>224</v>
      </c>
      <c r="D42" s="257" t="s">
        <v>686</v>
      </c>
      <c r="E42" s="257" t="s">
        <v>687</v>
      </c>
      <c r="F42" s="82">
        <v>1972</v>
      </c>
      <c r="G42" s="257" t="s">
        <v>10</v>
      </c>
      <c r="H42" s="257" t="s">
        <v>7</v>
      </c>
      <c r="I42" s="257"/>
      <c r="K42" s="4"/>
      <c r="L42" s="34"/>
      <c r="M42" s="29"/>
      <c r="O42" s="37"/>
      <c r="P42" s="29"/>
      <c r="T42" s="3"/>
      <c r="Y42" s="1"/>
    </row>
    <row r="43" spans="3:25" ht="15" customHeight="1" x14ac:dyDescent="0.3">
      <c r="C43" s="256" t="s">
        <v>704</v>
      </c>
      <c r="D43" s="257" t="s">
        <v>705</v>
      </c>
      <c r="E43" s="257" t="s">
        <v>706</v>
      </c>
      <c r="F43" s="82">
        <v>1974</v>
      </c>
      <c r="G43" s="257" t="s">
        <v>10</v>
      </c>
      <c r="H43" s="192" t="s">
        <v>6</v>
      </c>
      <c r="I43" s="257"/>
      <c r="K43" s="4"/>
      <c r="L43" s="34"/>
      <c r="M43" s="29"/>
      <c r="O43" s="37"/>
      <c r="P43" s="29"/>
      <c r="T43" s="3"/>
      <c r="Y43" s="1"/>
    </row>
    <row r="44" spans="3:25" ht="15" customHeight="1" x14ac:dyDescent="0.3">
      <c r="C44" s="256" t="s">
        <v>707</v>
      </c>
      <c r="D44" s="257" t="s">
        <v>708</v>
      </c>
      <c r="E44" s="257" t="s">
        <v>709</v>
      </c>
      <c r="F44" s="82">
        <v>2003</v>
      </c>
      <c r="G44" s="257" t="s">
        <v>10</v>
      </c>
      <c r="H44" s="192" t="s">
        <v>6</v>
      </c>
      <c r="I44" s="257" t="s">
        <v>6</v>
      </c>
      <c r="K44" s="4"/>
      <c r="L44" s="34"/>
      <c r="M44" s="29"/>
      <c r="O44" s="37"/>
      <c r="P44" s="29"/>
      <c r="T44" s="3"/>
      <c r="Y44" s="1"/>
    </row>
    <row r="45" spans="3:25" x14ac:dyDescent="0.25">
      <c r="C45" s="256" t="s">
        <v>598</v>
      </c>
      <c r="D45" s="257" t="s">
        <v>599</v>
      </c>
      <c r="E45" s="257" t="s">
        <v>600</v>
      </c>
      <c r="F45" s="82">
        <v>1977</v>
      </c>
      <c r="G45" s="257" t="s">
        <v>10</v>
      </c>
      <c r="H45" s="257" t="s">
        <v>8</v>
      </c>
      <c r="I45" s="257" t="s">
        <v>8</v>
      </c>
      <c r="K45" s="4"/>
      <c r="L45" s="34"/>
      <c r="M45" s="29"/>
      <c r="O45" s="37"/>
      <c r="P45" s="29"/>
      <c r="T45" s="3"/>
      <c r="Y45" s="1"/>
    </row>
    <row r="46" spans="3:25" x14ac:dyDescent="0.25">
      <c r="C46" s="256" t="s">
        <v>561</v>
      </c>
      <c r="D46" s="257" t="s">
        <v>562</v>
      </c>
      <c r="E46" s="257" t="s">
        <v>563</v>
      </c>
      <c r="F46" s="82">
        <v>1970</v>
      </c>
      <c r="G46" s="257" t="s">
        <v>10</v>
      </c>
      <c r="H46" s="257" t="s">
        <v>8</v>
      </c>
      <c r="I46" s="257" t="s">
        <v>8</v>
      </c>
      <c r="K46" s="4"/>
      <c r="L46" s="34"/>
      <c r="M46" s="29"/>
      <c r="O46" s="37"/>
      <c r="P46" s="29"/>
      <c r="T46" s="3"/>
      <c r="Y46" s="1"/>
    </row>
    <row r="47" spans="3:25" x14ac:dyDescent="0.25">
      <c r="C47" s="256" t="s">
        <v>718</v>
      </c>
      <c r="D47" s="257" t="s">
        <v>719</v>
      </c>
      <c r="E47" s="257" t="s">
        <v>720</v>
      </c>
      <c r="F47" s="82">
        <v>1980</v>
      </c>
      <c r="G47" s="257" t="s">
        <v>10</v>
      </c>
      <c r="H47" s="257" t="s">
        <v>7</v>
      </c>
      <c r="I47" s="257"/>
      <c r="K47" s="4"/>
      <c r="L47" s="34"/>
      <c r="M47" s="29"/>
      <c r="O47" s="37"/>
      <c r="P47" s="29"/>
      <c r="T47" s="3"/>
      <c r="Y47" s="1"/>
    </row>
    <row r="48" spans="3:25" x14ac:dyDescent="0.25">
      <c r="C48" s="256" t="s">
        <v>644</v>
      </c>
      <c r="D48" s="257" t="s">
        <v>645</v>
      </c>
      <c r="E48" s="257" t="s">
        <v>646</v>
      </c>
      <c r="F48" s="82">
        <v>2001</v>
      </c>
      <c r="G48" s="257" t="s">
        <v>10</v>
      </c>
      <c r="H48" s="257" t="s">
        <v>8</v>
      </c>
      <c r="I48" s="257" t="s">
        <v>8</v>
      </c>
      <c r="K48" s="4"/>
      <c r="L48" s="34"/>
      <c r="M48" s="29"/>
      <c r="O48" s="37"/>
      <c r="P48" s="29"/>
      <c r="T48" s="3"/>
      <c r="Y48" s="1"/>
    </row>
    <row r="49" spans="3:25" ht="18.75" customHeight="1" x14ac:dyDescent="0.25">
      <c r="C49" s="256" t="s">
        <v>743</v>
      </c>
      <c r="D49" s="257" t="s">
        <v>744</v>
      </c>
      <c r="E49" s="257" t="s">
        <v>745</v>
      </c>
      <c r="F49" s="82">
        <v>1974</v>
      </c>
      <c r="G49" s="257" t="s">
        <v>10</v>
      </c>
      <c r="H49" s="257" t="s">
        <v>7</v>
      </c>
      <c r="I49" s="257"/>
      <c r="K49" s="4"/>
      <c r="L49" s="34"/>
      <c r="M49" s="29"/>
      <c r="O49" s="37"/>
      <c r="P49" s="29"/>
      <c r="T49" s="3"/>
      <c r="Y49" s="1"/>
    </row>
    <row r="50" spans="3:25" ht="18.75" customHeight="1" x14ac:dyDescent="0.25">
      <c r="C50" s="256" t="s">
        <v>164</v>
      </c>
      <c r="D50" s="257" t="s">
        <v>223</v>
      </c>
      <c r="E50" s="257" t="s">
        <v>219</v>
      </c>
      <c r="F50" s="82">
        <v>2003</v>
      </c>
      <c r="G50" s="257" t="s">
        <v>10</v>
      </c>
      <c r="H50" s="257" t="s">
        <v>7</v>
      </c>
      <c r="I50" s="257"/>
      <c r="K50" s="4"/>
      <c r="L50" s="34"/>
      <c r="M50" s="29"/>
      <c r="O50" s="37"/>
      <c r="P50" s="29"/>
      <c r="T50" s="3"/>
      <c r="Y50" s="1"/>
    </row>
    <row r="51" spans="3:25" ht="18.75" customHeight="1" x14ac:dyDescent="0.25">
      <c r="C51" s="256" t="s">
        <v>207</v>
      </c>
      <c r="D51" s="257" t="s">
        <v>209</v>
      </c>
      <c r="E51" s="257" t="s">
        <v>210</v>
      </c>
      <c r="F51" s="82">
        <v>1981</v>
      </c>
      <c r="G51" s="257" t="s">
        <v>10</v>
      </c>
      <c r="H51" s="257" t="s">
        <v>7</v>
      </c>
      <c r="I51" s="257"/>
      <c r="K51" s="4"/>
      <c r="L51" s="34"/>
      <c r="M51" s="29"/>
      <c r="O51" s="37"/>
      <c r="P51" s="29"/>
      <c r="T51" s="3"/>
      <c r="Y51" s="1"/>
    </row>
    <row r="52" spans="3:25" ht="18.75" customHeight="1" x14ac:dyDescent="0.25">
      <c r="C52" s="256" t="s">
        <v>206</v>
      </c>
      <c r="D52" s="257" t="s">
        <v>568</v>
      </c>
      <c r="E52" s="257" t="s">
        <v>569</v>
      </c>
      <c r="F52" s="82">
        <v>1979</v>
      </c>
      <c r="G52" s="257" t="s">
        <v>10</v>
      </c>
      <c r="H52" s="257" t="s">
        <v>7</v>
      </c>
      <c r="I52" s="257"/>
      <c r="K52" s="4"/>
      <c r="L52" s="34"/>
      <c r="M52" s="29"/>
      <c r="O52" s="37"/>
      <c r="P52" s="29"/>
      <c r="T52" s="3"/>
      <c r="Y52" s="1"/>
    </row>
    <row r="53" spans="3:25" ht="18.75" x14ac:dyDescent="0.3">
      <c r="C53" s="258" t="s">
        <v>612</v>
      </c>
      <c r="D53" s="260" t="s">
        <v>214</v>
      </c>
      <c r="E53" s="260" t="s">
        <v>215</v>
      </c>
      <c r="F53" s="261">
        <v>1965</v>
      </c>
      <c r="G53" s="261" t="s">
        <v>10</v>
      </c>
      <c r="H53" s="259" t="s">
        <v>6</v>
      </c>
      <c r="I53" s="262"/>
      <c r="K53" s="4"/>
      <c r="L53" s="34"/>
      <c r="M53" s="29"/>
      <c r="O53" s="37"/>
      <c r="P53" s="29"/>
      <c r="T53" s="3"/>
      <c r="Y53" s="1"/>
    </row>
    <row r="54" spans="3:25" ht="18.75" customHeight="1" x14ac:dyDescent="0.25">
      <c r="C54" s="256" t="s">
        <v>574</v>
      </c>
      <c r="D54" s="257" t="s">
        <v>575</v>
      </c>
      <c r="E54" s="257" t="s">
        <v>576</v>
      </c>
      <c r="F54" s="82">
        <v>1999</v>
      </c>
      <c r="G54" s="257" t="s">
        <v>10</v>
      </c>
      <c r="H54" s="257" t="s">
        <v>7</v>
      </c>
      <c r="I54" s="257"/>
      <c r="K54" s="4"/>
      <c r="L54" s="34"/>
      <c r="M54" s="29"/>
      <c r="O54" s="37"/>
      <c r="P54" s="29"/>
      <c r="T54" s="3"/>
      <c r="Y54" s="1"/>
    </row>
    <row r="55" spans="3:25" ht="18.75" customHeight="1" x14ac:dyDescent="0.25">
      <c r="C55" s="256" t="s">
        <v>597</v>
      </c>
      <c r="D55" s="257" t="s">
        <v>36</v>
      </c>
      <c r="E55" s="257" t="s">
        <v>37</v>
      </c>
      <c r="F55" s="82">
        <v>2000</v>
      </c>
      <c r="G55" s="257" t="s">
        <v>10</v>
      </c>
      <c r="H55" s="257" t="s">
        <v>7</v>
      </c>
      <c r="I55" s="257"/>
      <c r="K55" s="4"/>
      <c r="L55" s="34"/>
      <c r="M55" s="29"/>
      <c r="O55" s="37"/>
      <c r="P55" s="29"/>
      <c r="T55" s="3"/>
      <c r="Y55" s="1"/>
    </row>
    <row r="56" spans="3:25" x14ac:dyDescent="0.25">
      <c r="C56" s="256" t="s">
        <v>587</v>
      </c>
      <c r="D56" s="257" t="s">
        <v>34</v>
      </c>
      <c r="E56" s="257" t="s">
        <v>35</v>
      </c>
      <c r="F56" s="82">
        <v>1995</v>
      </c>
      <c r="G56" s="257" t="s">
        <v>10</v>
      </c>
      <c r="H56" s="257" t="s">
        <v>7</v>
      </c>
      <c r="I56" s="257"/>
      <c r="K56" s="4"/>
      <c r="L56" s="34"/>
      <c r="M56" s="29"/>
      <c r="O56" s="37"/>
      <c r="P56" s="29"/>
      <c r="T56" s="3"/>
      <c r="Y56" s="1"/>
    </row>
    <row r="57" spans="3:25" x14ac:dyDescent="0.25">
      <c r="C57" s="256" t="s">
        <v>586</v>
      </c>
      <c r="D57" s="257" t="s">
        <v>211</v>
      </c>
      <c r="E57" s="257" t="s">
        <v>212</v>
      </c>
      <c r="F57" s="82">
        <v>1995</v>
      </c>
      <c r="G57" s="257" t="s">
        <v>10</v>
      </c>
      <c r="H57" s="257" t="s">
        <v>7</v>
      </c>
      <c r="I57" s="257"/>
      <c r="K57" s="4"/>
      <c r="L57" s="34"/>
      <c r="M57" s="29"/>
      <c r="O57" s="37"/>
      <c r="P57" s="29"/>
      <c r="T57" s="3"/>
      <c r="Y57" s="1"/>
    </row>
    <row r="58" spans="3:25" x14ac:dyDescent="0.25">
      <c r="C58" s="256" t="s">
        <v>580</v>
      </c>
      <c r="D58" s="257" t="s">
        <v>581</v>
      </c>
      <c r="E58" s="257" t="s">
        <v>582</v>
      </c>
      <c r="F58" s="82">
        <v>2009</v>
      </c>
      <c r="G58" s="257" t="s">
        <v>12</v>
      </c>
      <c r="H58" s="257" t="s">
        <v>8</v>
      </c>
      <c r="I58" s="257" t="s">
        <v>8</v>
      </c>
      <c r="K58" s="4"/>
      <c r="L58" s="34"/>
      <c r="M58" s="29"/>
      <c r="O58" s="37"/>
      <c r="P58" s="29"/>
      <c r="T58" s="3"/>
      <c r="Y58" s="1"/>
    </row>
    <row r="59" spans="3:25" x14ac:dyDescent="0.25">
      <c r="C59" s="256" t="s">
        <v>651</v>
      </c>
      <c r="D59" s="257" t="s">
        <v>652</v>
      </c>
      <c r="E59" s="257" t="s">
        <v>217</v>
      </c>
      <c r="F59" s="82">
        <v>2006</v>
      </c>
      <c r="G59" s="257" t="s">
        <v>12</v>
      </c>
      <c r="H59" s="257" t="s">
        <v>7</v>
      </c>
      <c r="I59" s="257"/>
      <c r="K59" s="4"/>
      <c r="L59" s="34"/>
      <c r="M59" s="29"/>
      <c r="O59" s="37"/>
      <c r="P59" s="29"/>
      <c r="T59" s="3"/>
      <c r="Y59" s="1"/>
    </row>
    <row r="60" spans="3:25" x14ac:dyDescent="0.25">
      <c r="C60" s="256" t="s">
        <v>241</v>
      </c>
      <c r="D60" s="257" t="s">
        <v>653</v>
      </c>
      <c r="E60" s="257" t="s">
        <v>654</v>
      </c>
      <c r="F60" s="82">
        <v>2006</v>
      </c>
      <c r="G60" s="257" t="s">
        <v>12</v>
      </c>
      <c r="H60" s="257" t="s">
        <v>7</v>
      </c>
      <c r="I60" s="257"/>
      <c r="K60" s="4"/>
      <c r="L60" s="34"/>
      <c r="M60" s="29"/>
      <c r="O60" s="37"/>
      <c r="P60" s="29"/>
      <c r="T60" s="3"/>
      <c r="Y60" s="1"/>
    </row>
    <row r="61" spans="3:25" x14ac:dyDescent="0.25">
      <c r="C61" s="256" t="s">
        <v>182</v>
      </c>
      <c r="D61" s="257" t="s">
        <v>144</v>
      </c>
      <c r="E61" s="257" t="s">
        <v>655</v>
      </c>
      <c r="F61" s="82">
        <v>2006</v>
      </c>
      <c r="G61" s="257" t="s">
        <v>12</v>
      </c>
      <c r="H61" s="257" t="s">
        <v>7</v>
      </c>
      <c r="I61" s="257"/>
      <c r="K61" s="4"/>
      <c r="L61" s="34"/>
      <c r="M61" s="29"/>
      <c r="O61" s="37"/>
      <c r="P61" s="29"/>
      <c r="T61" s="3"/>
      <c r="Y61" s="1"/>
    </row>
    <row r="62" spans="3:25" x14ac:dyDescent="0.25">
      <c r="C62" s="256" t="s">
        <v>268</v>
      </c>
      <c r="D62" s="257" t="s">
        <v>656</v>
      </c>
      <c r="E62" s="257" t="s">
        <v>657</v>
      </c>
      <c r="F62" s="82">
        <v>2004</v>
      </c>
      <c r="G62" s="257" t="s">
        <v>12</v>
      </c>
      <c r="H62" s="257" t="s">
        <v>7</v>
      </c>
      <c r="I62" s="257"/>
      <c r="K62" s="4"/>
      <c r="L62" s="34"/>
      <c r="M62" s="29"/>
      <c r="O62" s="37"/>
      <c r="P62" s="29"/>
      <c r="T62" s="3"/>
      <c r="Y62" s="1"/>
    </row>
    <row r="63" spans="3:25" x14ac:dyDescent="0.25">
      <c r="C63" s="256" t="s">
        <v>658</v>
      </c>
      <c r="D63" s="257" t="s">
        <v>659</v>
      </c>
      <c r="E63" s="257" t="s">
        <v>660</v>
      </c>
      <c r="F63" s="82">
        <v>2005</v>
      </c>
      <c r="G63" s="257" t="s">
        <v>12</v>
      </c>
      <c r="H63" s="257" t="s">
        <v>7</v>
      </c>
      <c r="I63" s="257"/>
      <c r="K63" s="4"/>
      <c r="L63" s="34"/>
      <c r="M63" s="29"/>
      <c r="O63" s="37"/>
      <c r="P63" s="29"/>
      <c r="T63" s="3"/>
      <c r="Y63" s="1"/>
    </row>
    <row r="64" spans="3:25" x14ac:dyDescent="0.25">
      <c r="C64" s="256" t="s">
        <v>199</v>
      </c>
      <c r="D64" s="257" t="s">
        <v>661</v>
      </c>
      <c r="E64" s="257" t="s">
        <v>662</v>
      </c>
      <c r="F64" s="82">
        <v>2010</v>
      </c>
      <c r="G64" s="257" t="s">
        <v>12</v>
      </c>
      <c r="H64" s="257" t="s">
        <v>7</v>
      </c>
      <c r="I64" s="257"/>
      <c r="K64" s="4"/>
      <c r="L64" s="34"/>
      <c r="M64" s="29"/>
      <c r="O64" s="37"/>
      <c r="P64" s="29"/>
      <c r="T64" s="3"/>
      <c r="Y64" s="1"/>
    </row>
    <row r="65" spans="3:25" ht="15" customHeight="1" x14ac:dyDescent="0.3">
      <c r="C65" s="256" t="s">
        <v>613</v>
      </c>
      <c r="D65" s="257" t="s">
        <v>614</v>
      </c>
      <c r="E65" s="257" t="s">
        <v>615</v>
      </c>
      <c r="F65" s="82">
        <v>2010</v>
      </c>
      <c r="G65" s="257" t="s">
        <v>12</v>
      </c>
      <c r="H65" s="192" t="s">
        <v>6</v>
      </c>
      <c r="I65" s="257"/>
      <c r="K65" s="4"/>
      <c r="L65" s="34"/>
      <c r="M65" s="29"/>
      <c r="O65" s="37"/>
      <c r="P65" s="29"/>
      <c r="T65" s="3"/>
      <c r="Y65" s="1"/>
    </row>
    <row r="66" spans="3:25" ht="15" customHeight="1" x14ac:dyDescent="0.3">
      <c r="C66" s="256" t="s">
        <v>671</v>
      </c>
      <c r="D66" s="257" t="s">
        <v>672</v>
      </c>
      <c r="E66" s="257" t="s">
        <v>673</v>
      </c>
      <c r="F66" s="82">
        <v>2011</v>
      </c>
      <c r="G66" s="257" t="s">
        <v>12</v>
      </c>
      <c r="H66" s="192" t="s">
        <v>6</v>
      </c>
      <c r="I66" s="257"/>
      <c r="K66" s="4"/>
      <c r="L66" s="34"/>
      <c r="M66" s="29"/>
      <c r="O66" s="37"/>
      <c r="P66" s="29"/>
      <c r="T66" s="3"/>
      <c r="Y66" s="1"/>
    </row>
    <row r="67" spans="3:25" ht="15" customHeight="1" x14ac:dyDescent="0.3">
      <c r="C67" s="256" t="s">
        <v>588</v>
      </c>
      <c r="D67" s="257" t="s">
        <v>33</v>
      </c>
      <c r="E67" s="257" t="s">
        <v>589</v>
      </c>
      <c r="F67" s="88">
        <v>2013</v>
      </c>
      <c r="G67" s="257" t="s">
        <v>12</v>
      </c>
      <c r="H67" s="192" t="s">
        <v>6</v>
      </c>
      <c r="I67" s="257"/>
      <c r="K67" s="4"/>
      <c r="L67" s="34"/>
      <c r="M67" s="29"/>
      <c r="O67" s="37"/>
      <c r="P67" s="29"/>
      <c r="T67" s="3"/>
      <c r="Y67" s="1"/>
    </row>
    <row r="68" spans="3:25" ht="15" customHeight="1" x14ac:dyDescent="0.3">
      <c r="C68" s="256" t="s">
        <v>553</v>
      </c>
      <c r="D68" s="257" t="s">
        <v>554</v>
      </c>
      <c r="E68" s="257" t="s">
        <v>555</v>
      </c>
      <c r="F68" s="82">
        <v>2008</v>
      </c>
      <c r="G68" s="257" t="s">
        <v>12</v>
      </c>
      <c r="H68" s="192" t="s">
        <v>6</v>
      </c>
      <c r="I68" s="257"/>
      <c r="K68" s="4"/>
      <c r="L68" s="34"/>
      <c r="M68" s="29"/>
      <c r="O68" s="37"/>
      <c r="P68" s="29"/>
      <c r="T68" s="3"/>
      <c r="Y68" s="1"/>
    </row>
    <row r="69" spans="3:25" ht="15" customHeight="1" x14ac:dyDescent="0.3">
      <c r="C69" s="256" t="s">
        <v>594</v>
      </c>
      <c r="D69" s="257" t="s">
        <v>595</v>
      </c>
      <c r="E69" s="257" t="s">
        <v>596</v>
      </c>
      <c r="F69" s="82">
        <v>2009</v>
      </c>
      <c r="G69" s="257" t="s">
        <v>12</v>
      </c>
      <c r="H69" s="192" t="s">
        <v>6</v>
      </c>
      <c r="I69" s="257" t="s">
        <v>6</v>
      </c>
      <c r="K69" s="4"/>
      <c r="L69" s="34"/>
      <c r="M69" s="29"/>
      <c r="O69" s="37"/>
      <c r="P69" s="29"/>
      <c r="T69" s="3"/>
      <c r="Y69" s="1"/>
    </row>
    <row r="70" spans="3:25" x14ac:dyDescent="0.25">
      <c r="C70" s="256" t="s">
        <v>616</v>
      </c>
      <c r="D70" s="257" t="s">
        <v>256</v>
      </c>
      <c r="E70" s="257" t="s">
        <v>225</v>
      </c>
      <c r="F70" s="82">
        <v>2007</v>
      </c>
      <c r="G70" s="257" t="s">
        <v>12</v>
      </c>
      <c r="H70" s="257" t="s">
        <v>8</v>
      </c>
      <c r="I70" s="257"/>
      <c r="K70" s="4"/>
      <c r="L70" s="34"/>
      <c r="M70" s="29"/>
      <c r="O70" s="37"/>
      <c r="P70" s="29"/>
      <c r="T70" s="3"/>
      <c r="Y70" s="1"/>
    </row>
    <row r="71" spans="3:25" x14ac:dyDescent="0.25">
      <c r="C71" s="256" t="s">
        <v>583</v>
      </c>
      <c r="D71" s="257" t="s">
        <v>584</v>
      </c>
      <c r="E71" s="257" t="s">
        <v>585</v>
      </c>
      <c r="F71" s="82">
        <v>2006</v>
      </c>
      <c r="G71" s="257" t="s">
        <v>12</v>
      </c>
      <c r="H71" s="257" t="s">
        <v>8</v>
      </c>
      <c r="I71" s="257" t="s">
        <v>8</v>
      </c>
      <c r="K71" s="4"/>
      <c r="L71" s="34"/>
      <c r="M71" s="29"/>
      <c r="O71" s="37"/>
      <c r="P71" s="29"/>
      <c r="T71" s="3"/>
      <c r="Y71" s="1"/>
    </row>
    <row r="72" spans="3:25" ht="18.75" customHeight="1" x14ac:dyDescent="0.25">
      <c r="C72" s="256" t="s">
        <v>688</v>
      </c>
      <c r="D72" s="257" t="s">
        <v>689</v>
      </c>
      <c r="E72" s="257" t="s">
        <v>690</v>
      </c>
      <c r="F72" s="82">
        <v>2009</v>
      </c>
      <c r="G72" s="257" t="s">
        <v>12</v>
      </c>
      <c r="H72" s="257" t="s">
        <v>7</v>
      </c>
      <c r="I72" s="257"/>
      <c r="K72" s="4"/>
      <c r="L72" s="34"/>
      <c r="M72" s="29"/>
      <c r="O72" s="37"/>
      <c r="P72" s="29"/>
      <c r="T72" s="3"/>
      <c r="Y72" s="1"/>
    </row>
    <row r="73" spans="3:25" ht="18.75" customHeight="1" x14ac:dyDescent="0.25">
      <c r="C73" s="256" t="s">
        <v>110</v>
      </c>
      <c r="D73" s="257" t="s">
        <v>691</v>
      </c>
      <c r="E73" s="257" t="s">
        <v>692</v>
      </c>
      <c r="F73" s="82">
        <v>2008</v>
      </c>
      <c r="G73" s="257" t="s">
        <v>12</v>
      </c>
      <c r="H73" s="257" t="s">
        <v>7</v>
      </c>
      <c r="I73" s="257"/>
      <c r="K73" s="4"/>
      <c r="L73" s="34"/>
      <c r="M73" s="29"/>
      <c r="O73" s="37"/>
      <c r="P73" s="29"/>
      <c r="T73" s="3"/>
      <c r="Y73" s="1"/>
    </row>
    <row r="74" spans="3:25" ht="18.75" customHeight="1" x14ac:dyDescent="0.25">
      <c r="C74" s="256" t="s">
        <v>115</v>
      </c>
      <c r="D74" s="257" t="s">
        <v>211</v>
      </c>
      <c r="E74" s="257" t="s">
        <v>30</v>
      </c>
      <c r="F74" s="82">
        <v>2010</v>
      </c>
      <c r="G74" s="257" t="s">
        <v>12</v>
      </c>
      <c r="H74" s="257" t="s">
        <v>7</v>
      </c>
      <c r="I74" s="257"/>
      <c r="K74" s="4"/>
      <c r="L74" s="34"/>
      <c r="M74" s="29"/>
      <c r="O74" s="37"/>
      <c r="P74" s="29"/>
      <c r="T74" s="3"/>
      <c r="Y74" s="1"/>
    </row>
    <row r="75" spans="3:25" ht="18.75" customHeight="1" x14ac:dyDescent="0.25">
      <c r="C75" s="256" t="s">
        <v>693</v>
      </c>
      <c r="D75" s="257" t="s">
        <v>694</v>
      </c>
      <c r="E75" s="257" t="s">
        <v>219</v>
      </c>
      <c r="F75" s="82">
        <v>2008</v>
      </c>
      <c r="G75" s="257" t="s">
        <v>12</v>
      </c>
      <c r="H75" s="257" t="s">
        <v>7</v>
      </c>
      <c r="I75" s="257"/>
      <c r="K75" s="4"/>
      <c r="L75" s="34"/>
      <c r="M75" s="29"/>
      <c r="O75" s="37"/>
      <c r="P75" s="29"/>
      <c r="T75" s="3"/>
      <c r="Y75" s="1"/>
    </row>
    <row r="76" spans="3:25" ht="18.75" x14ac:dyDescent="0.3">
      <c r="C76" s="256" t="s">
        <v>548</v>
      </c>
      <c r="D76" s="257" t="s">
        <v>451</v>
      </c>
      <c r="E76" s="257" t="s">
        <v>549</v>
      </c>
      <c r="F76" s="82">
        <v>2009</v>
      </c>
      <c r="G76" s="257" t="s">
        <v>12</v>
      </c>
      <c r="H76" s="192" t="s">
        <v>6</v>
      </c>
      <c r="I76" s="257"/>
      <c r="K76" s="4"/>
      <c r="L76" s="34"/>
      <c r="M76" s="29"/>
      <c r="O76" s="37"/>
      <c r="P76" s="29"/>
      <c r="T76" s="3"/>
      <c r="Y76" s="1"/>
    </row>
    <row r="77" spans="3:25" ht="18.75" x14ac:dyDescent="0.3">
      <c r="C77" s="256" t="s">
        <v>710</v>
      </c>
      <c r="D77" s="257" t="s">
        <v>134</v>
      </c>
      <c r="E77" s="257" t="s">
        <v>711</v>
      </c>
      <c r="F77" s="82">
        <v>2010</v>
      </c>
      <c r="G77" s="257" t="s">
        <v>12</v>
      </c>
      <c r="H77" s="192" t="s">
        <v>6</v>
      </c>
      <c r="I77" s="257"/>
      <c r="K77" s="4"/>
      <c r="L77" s="34"/>
      <c r="M77" s="29"/>
      <c r="O77" s="37"/>
      <c r="P77" s="29"/>
      <c r="T77" s="3"/>
      <c r="Y77" s="1"/>
    </row>
    <row r="78" spans="3:25" ht="18.75" x14ac:dyDescent="0.3">
      <c r="C78" s="256" t="s">
        <v>590</v>
      </c>
      <c r="D78" s="257" t="s">
        <v>591</v>
      </c>
      <c r="E78" s="257" t="s">
        <v>592</v>
      </c>
      <c r="F78" s="82">
        <v>2010</v>
      </c>
      <c r="G78" s="257" t="s">
        <v>12</v>
      </c>
      <c r="H78" s="192" t="s">
        <v>6</v>
      </c>
      <c r="I78" s="257"/>
      <c r="K78" s="4"/>
      <c r="L78" s="34"/>
      <c r="M78" s="29"/>
      <c r="O78" s="37"/>
      <c r="P78" s="29"/>
      <c r="T78" s="3"/>
      <c r="Y78" s="1"/>
    </row>
    <row r="79" spans="3:25" ht="18.75" x14ac:dyDescent="0.3">
      <c r="C79" s="256" t="s">
        <v>535</v>
      </c>
      <c r="D79" s="257" t="s">
        <v>436</v>
      </c>
      <c r="E79" s="257" t="s">
        <v>536</v>
      </c>
      <c r="F79" s="82">
        <v>2008</v>
      </c>
      <c r="G79" s="257" t="s">
        <v>12</v>
      </c>
      <c r="H79" s="192" t="s">
        <v>6</v>
      </c>
      <c r="I79" s="257"/>
      <c r="K79" s="4"/>
      <c r="L79" s="34"/>
      <c r="M79" s="29"/>
      <c r="O79" s="37"/>
      <c r="P79" s="29"/>
      <c r="T79" s="3"/>
      <c r="Y79" s="1"/>
    </row>
    <row r="80" spans="3:25" x14ac:dyDescent="0.25">
      <c r="C80" s="256" t="s">
        <v>601</v>
      </c>
      <c r="D80" s="257" t="s">
        <v>602</v>
      </c>
      <c r="E80" s="257" t="s">
        <v>603</v>
      </c>
      <c r="F80" s="82">
        <v>2007</v>
      </c>
      <c r="G80" s="257" t="s">
        <v>12</v>
      </c>
      <c r="H80" s="257" t="s">
        <v>8</v>
      </c>
      <c r="I80" s="257"/>
      <c r="K80" s="4"/>
      <c r="L80" s="34"/>
      <c r="M80" s="29"/>
      <c r="O80" s="37"/>
      <c r="P80" s="29"/>
      <c r="T80" s="3"/>
      <c r="Y80" s="1"/>
    </row>
    <row r="81" spans="3:25" x14ac:dyDescent="0.25">
      <c r="C81" s="256" t="s">
        <v>604</v>
      </c>
      <c r="D81" s="257" t="s">
        <v>605</v>
      </c>
      <c r="E81" s="257" t="s">
        <v>606</v>
      </c>
      <c r="F81" s="82">
        <v>2008</v>
      </c>
      <c r="G81" s="257" t="s">
        <v>12</v>
      </c>
      <c r="H81" s="257" t="s">
        <v>8</v>
      </c>
      <c r="I81" s="257"/>
      <c r="K81" s="4"/>
      <c r="L81" s="34"/>
      <c r="M81" s="29"/>
      <c r="O81" s="37"/>
      <c r="P81" s="29"/>
      <c r="T81" s="3"/>
      <c r="Y81" s="1"/>
    </row>
    <row r="82" spans="3:25" x14ac:dyDescent="0.25">
      <c r="C82" s="256" t="s">
        <v>630</v>
      </c>
      <c r="D82" s="257" t="s">
        <v>631</v>
      </c>
      <c r="E82" s="257" t="s">
        <v>632</v>
      </c>
      <c r="F82" s="82">
        <v>2009</v>
      </c>
      <c r="G82" s="257" t="s">
        <v>12</v>
      </c>
      <c r="H82" s="257" t="s">
        <v>8</v>
      </c>
      <c r="I82" s="257"/>
      <c r="K82" s="4"/>
      <c r="L82" s="34"/>
      <c r="M82" s="29"/>
      <c r="O82" s="37"/>
      <c r="P82" s="29"/>
      <c r="T82" s="3"/>
      <c r="Y82" s="1"/>
    </row>
    <row r="83" spans="3:25" x14ac:dyDescent="0.25">
      <c r="C83" s="256" t="s">
        <v>636</v>
      </c>
      <c r="D83" s="257" t="s">
        <v>637</v>
      </c>
      <c r="E83" s="257" t="s">
        <v>638</v>
      </c>
      <c r="F83" s="82">
        <v>2010</v>
      </c>
      <c r="G83" s="257" t="s">
        <v>12</v>
      </c>
      <c r="H83" s="257" t="s">
        <v>8</v>
      </c>
      <c r="I83" s="257"/>
      <c r="K83" s="4"/>
      <c r="L83" s="34"/>
      <c r="M83" s="29"/>
      <c r="O83" s="37"/>
      <c r="P83" s="29"/>
      <c r="T83" s="3"/>
      <c r="Y83" s="1"/>
    </row>
    <row r="84" spans="3:25" x14ac:dyDescent="0.25">
      <c r="C84" s="256" t="s">
        <v>642</v>
      </c>
      <c r="D84" s="257" t="s">
        <v>256</v>
      </c>
      <c r="E84" s="257" t="s">
        <v>643</v>
      </c>
      <c r="F84" s="82">
        <v>2010</v>
      </c>
      <c r="G84" s="257" t="s">
        <v>12</v>
      </c>
      <c r="H84" s="257" t="s">
        <v>8</v>
      </c>
      <c r="I84" s="257"/>
      <c r="K84" s="4"/>
      <c r="L84" s="34"/>
      <c r="M84" s="29"/>
      <c r="O84" s="37"/>
      <c r="P84" s="29"/>
      <c r="T84" s="3"/>
      <c r="Y84" s="1"/>
    </row>
    <row r="85" spans="3:25" x14ac:dyDescent="0.25">
      <c r="C85" s="256" t="s">
        <v>122</v>
      </c>
      <c r="D85" s="257" t="s">
        <v>144</v>
      </c>
      <c r="E85" s="257" t="s">
        <v>721</v>
      </c>
      <c r="F85" s="82">
        <v>2011</v>
      </c>
      <c r="G85" s="257" t="s">
        <v>12</v>
      </c>
      <c r="H85" s="257" t="s">
        <v>7</v>
      </c>
      <c r="I85" s="257"/>
      <c r="K85" s="4"/>
      <c r="L85" s="34"/>
      <c r="M85" s="29"/>
      <c r="O85" s="37"/>
      <c r="P85" s="29"/>
      <c r="T85" s="3"/>
      <c r="Y85" s="1"/>
    </row>
    <row r="86" spans="3:25" x14ac:dyDescent="0.25">
      <c r="C86" s="256" t="s">
        <v>200</v>
      </c>
      <c r="D86" s="257" t="s">
        <v>722</v>
      </c>
      <c r="E86" s="257" t="s">
        <v>723</v>
      </c>
      <c r="F86" s="82">
        <v>2008</v>
      </c>
      <c r="G86" s="257" t="s">
        <v>12</v>
      </c>
      <c r="H86" s="257" t="s">
        <v>7</v>
      </c>
      <c r="I86" s="257"/>
      <c r="K86" s="4"/>
      <c r="L86" s="34"/>
      <c r="M86" s="29"/>
      <c r="O86" s="37"/>
      <c r="P86" s="29"/>
      <c r="T86" s="3"/>
      <c r="Y86" s="1"/>
    </row>
    <row r="87" spans="3:25" x14ac:dyDescent="0.25">
      <c r="C87" s="256" t="s">
        <v>161</v>
      </c>
      <c r="D87" s="257" t="s">
        <v>724</v>
      </c>
      <c r="E87" s="257" t="s">
        <v>723</v>
      </c>
      <c r="F87" s="82">
        <v>2012</v>
      </c>
      <c r="G87" s="257" t="s">
        <v>12</v>
      </c>
      <c r="H87" s="257" t="s">
        <v>7</v>
      </c>
      <c r="I87" s="257"/>
      <c r="K87" s="4"/>
      <c r="L87" s="34"/>
      <c r="M87" s="29"/>
      <c r="O87" s="37"/>
      <c r="P87" s="29"/>
      <c r="T87" s="3"/>
      <c r="Y87" s="1"/>
    </row>
    <row r="88" spans="3:25" ht="15" customHeight="1" x14ac:dyDescent="0.3">
      <c r="C88" s="256" t="s">
        <v>732</v>
      </c>
      <c r="D88" s="257" t="s">
        <v>733</v>
      </c>
      <c r="E88" s="257" t="s">
        <v>734</v>
      </c>
      <c r="F88" s="82">
        <v>2007</v>
      </c>
      <c r="G88" s="257" t="s">
        <v>12</v>
      </c>
      <c r="H88" s="192" t="s">
        <v>6</v>
      </c>
      <c r="I88" s="257"/>
      <c r="K88" s="4"/>
      <c r="L88" s="34"/>
      <c r="M88" s="29"/>
      <c r="O88" s="37"/>
      <c r="P88" s="29"/>
      <c r="T88" s="3"/>
      <c r="Y88" s="1"/>
    </row>
    <row r="89" spans="3:25" ht="15" customHeight="1" x14ac:dyDescent="0.3">
      <c r="C89" s="256" t="s">
        <v>735</v>
      </c>
      <c r="D89" s="257" t="s">
        <v>736</v>
      </c>
      <c r="E89" s="257" t="s">
        <v>737</v>
      </c>
      <c r="F89" s="82">
        <v>2008</v>
      </c>
      <c r="G89" s="257" t="s">
        <v>12</v>
      </c>
      <c r="H89" s="192" t="s">
        <v>6</v>
      </c>
      <c r="I89" s="257" t="s">
        <v>6</v>
      </c>
      <c r="K89" s="4"/>
      <c r="L89" s="34"/>
      <c r="M89" s="29"/>
      <c r="O89" s="37"/>
      <c r="P89" s="29"/>
      <c r="T89" s="3"/>
      <c r="Y89" s="1"/>
    </row>
    <row r="90" spans="3:25" ht="15" customHeight="1" x14ac:dyDescent="0.3">
      <c r="C90" s="256" t="s">
        <v>738</v>
      </c>
      <c r="D90" s="257" t="s">
        <v>33</v>
      </c>
      <c r="E90" s="257" t="s">
        <v>739</v>
      </c>
      <c r="F90" s="82">
        <v>2007</v>
      </c>
      <c r="G90" s="257" t="s">
        <v>12</v>
      </c>
      <c r="H90" s="192" t="s">
        <v>6</v>
      </c>
      <c r="I90" s="257"/>
      <c r="K90" s="4"/>
      <c r="L90" s="34"/>
      <c r="M90" s="29"/>
      <c r="O90" s="37"/>
      <c r="P90" s="29"/>
      <c r="T90" s="3"/>
      <c r="Y90" s="1"/>
    </row>
    <row r="91" spans="3:25" x14ac:dyDescent="0.25">
      <c r="C91" s="256" t="s">
        <v>617</v>
      </c>
      <c r="D91" s="257" t="s">
        <v>618</v>
      </c>
      <c r="E91" s="257" t="s">
        <v>619</v>
      </c>
      <c r="F91" s="82">
        <v>2008</v>
      </c>
      <c r="G91" s="257" t="s">
        <v>12</v>
      </c>
      <c r="H91" s="257" t="s">
        <v>8</v>
      </c>
      <c r="I91" s="257"/>
      <c r="K91" s="4"/>
      <c r="L91" s="34"/>
      <c r="M91" s="29"/>
      <c r="O91" s="37"/>
      <c r="P91" s="29"/>
      <c r="T91" s="3"/>
      <c r="Y91" s="1"/>
    </row>
    <row r="92" spans="3:25" x14ac:dyDescent="0.25">
      <c r="C92" s="256" t="s">
        <v>620</v>
      </c>
      <c r="D92" s="257" t="s">
        <v>621</v>
      </c>
      <c r="E92" s="257" t="s">
        <v>622</v>
      </c>
      <c r="F92" s="82">
        <v>2009</v>
      </c>
      <c r="G92" s="257" t="s">
        <v>12</v>
      </c>
      <c r="H92" s="257" t="s">
        <v>8</v>
      </c>
      <c r="I92" s="257"/>
      <c r="K92" s="4"/>
      <c r="L92" s="34"/>
      <c r="M92" s="29"/>
      <c r="O92" s="37"/>
      <c r="P92" s="29"/>
      <c r="T92" s="3"/>
      <c r="Y92" s="1"/>
    </row>
    <row r="93" spans="3:25" x14ac:dyDescent="0.25">
      <c r="C93" s="256" t="s">
        <v>633</v>
      </c>
      <c r="D93" s="257" t="s">
        <v>634</v>
      </c>
      <c r="E93" s="257" t="s">
        <v>635</v>
      </c>
      <c r="F93" s="82">
        <v>2010</v>
      </c>
      <c r="G93" s="257" t="s">
        <v>12</v>
      </c>
      <c r="H93" s="257" t="s">
        <v>8</v>
      </c>
      <c r="I93" s="257"/>
      <c r="K93" s="4"/>
      <c r="L93" s="34"/>
      <c r="M93" s="29"/>
      <c r="O93" s="37"/>
      <c r="P93" s="29"/>
      <c r="T93" s="3"/>
      <c r="Y93" s="1"/>
    </row>
    <row r="94" spans="3:25" x14ac:dyDescent="0.25">
      <c r="C94" s="256" t="s">
        <v>639</v>
      </c>
      <c r="D94" s="257" t="s">
        <v>640</v>
      </c>
      <c r="E94" s="257" t="s">
        <v>641</v>
      </c>
      <c r="F94" s="82">
        <v>2010</v>
      </c>
      <c r="G94" s="257" t="s">
        <v>12</v>
      </c>
      <c r="H94" s="257" t="s">
        <v>8</v>
      </c>
      <c r="I94" s="257"/>
      <c r="K94" s="4"/>
      <c r="L94" s="34"/>
      <c r="M94" s="29"/>
      <c r="O94" s="37"/>
      <c r="P94" s="29"/>
      <c r="T94" s="3"/>
      <c r="Y94" s="1"/>
    </row>
    <row r="95" spans="3:25" x14ac:dyDescent="0.25">
      <c r="C95" s="256" t="s">
        <v>564</v>
      </c>
      <c r="D95" s="257" t="s">
        <v>226</v>
      </c>
      <c r="E95" s="257" t="s">
        <v>227</v>
      </c>
      <c r="F95" s="82">
        <v>2008</v>
      </c>
      <c r="G95" s="257" t="s">
        <v>12</v>
      </c>
      <c r="H95" s="257" t="s">
        <v>8</v>
      </c>
      <c r="I95" s="257" t="s">
        <v>8</v>
      </c>
      <c r="K95" s="4"/>
      <c r="L95" s="34"/>
      <c r="M95" s="29"/>
      <c r="O95" s="37"/>
      <c r="P95" s="29"/>
      <c r="T95" s="3"/>
      <c r="Y95" s="1"/>
    </row>
    <row r="96" spans="3:25" x14ac:dyDescent="0.25">
      <c r="C96" s="256" t="s">
        <v>204</v>
      </c>
      <c r="D96" s="257" t="s">
        <v>746</v>
      </c>
      <c r="E96" s="257" t="s">
        <v>747</v>
      </c>
      <c r="F96" s="82">
        <v>2010</v>
      </c>
      <c r="G96" s="257" t="s">
        <v>12</v>
      </c>
      <c r="H96" s="257" t="s">
        <v>7</v>
      </c>
      <c r="I96" s="257"/>
      <c r="K96" s="4"/>
      <c r="L96" s="34"/>
      <c r="M96" s="29"/>
      <c r="O96" s="37"/>
      <c r="P96" s="29"/>
      <c r="T96" s="3"/>
      <c r="Y96" s="1"/>
    </row>
    <row r="97" spans="3:25" x14ac:dyDescent="0.25">
      <c r="C97" s="256" t="s">
        <v>126</v>
      </c>
      <c r="D97" s="257" t="s">
        <v>748</v>
      </c>
      <c r="E97" s="257" t="s">
        <v>749</v>
      </c>
      <c r="F97" s="82">
        <v>2006</v>
      </c>
      <c r="G97" s="257" t="s">
        <v>12</v>
      </c>
      <c r="H97" s="257" t="s">
        <v>7</v>
      </c>
      <c r="I97" s="257"/>
      <c r="K97" s="4"/>
      <c r="L97" s="34"/>
      <c r="M97" s="29"/>
      <c r="O97" s="37"/>
      <c r="P97" s="29"/>
      <c r="T97" s="3"/>
      <c r="Y97" s="1"/>
    </row>
    <row r="98" spans="3:25" x14ac:dyDescent="0.25">
      <c r="C98" s="256" t="s">
        <v>750</v>
      </c>
      <c r="D98" s="257" t="s">
        <v>751</v>
      </c>
      <c r="E98" s="257" t="s">
        <v>752</v>
      </c>
      <c r="F98" s="82">
        <v>2009</v>
      </c>
      <c r="G98" s="257" t="s">
        <v>12</v>
      </c>
      <c r="H98" s="257" t="s">
        <v>7</v>
      </c>
      <c r="I98" s="257"/>
      <c r="K98" s="4"/>
      <c r="L98" s="34"/>
      <c r="M98" s="29"/>
      <c r="O98" s="37"/>
      <c r="P98" s="29"/>
      <c r="T98" s="3"/>
      <c r="Y98" s="1"/>
    </row>
    <row r="99" spans="3:25" ht="15" customHeight="1" x14ac:dyDescent="0.3">
      <c r="C99" s="256" t="s">
        <v>764</v>
      </c>
      <c r="D99" s="257" t="s">
        <v>765</v>
      </c>
      <c r="E99" s="257" t="s">
        <v>766</v>
      </c>
      <c r="F99" s="82">
        <v>2010</v>
      </c>
      <c r="G99" s="257" t="s">
        <v>12</v>
      </c>
      <c r="H99" s="192" t="s">
        <v>6</v>
      </c>
      <c r="I99" s="257"/>
      <c r="K99" s="4"/>
      <c r="L99" s="34"/>
      <c r="M99" s="29"/>
      <c r="O99" s="37"/>
      <c r="P99" s="29"/>
      <c r="T99" s="3"/>
      <c r="Y99" s="1"/>
    </row>
    <row r="100" spans="3:25" ht="15" customHeight="1" x14ac:dyDescent="0.3">
      <c r="C100" s="256" t="s">
        <v>593</v>
      </c>
      <c r="D100" s="257" t="s">
        <v>149</v>
      </c>
      <c r="E100" s="257" t="s">
        <v>592</v>
      </c>
      <c r="F100" s="82">
        <v>2010</v>
      </c>
      <c r="G100" s="257" t="s">
        <v>12</v>
      </c>
      <c r="H100" s="192" t="s">
        <v>6</v>
      </c>
      <c r="I100" s="257" t="s">
        <v>6</v>
      </c>
      <c r="K100" s="4"/>
      <c r="L100" s="34"/>
      <c r="M100" s="29"/>
      <c r="O100" s="37"/>
      <c r="P100" s="29"/>
      <c r="T100" s="3"/>
      <c r="Y100" s="1"/>
    </row>
    <row r="101" spans="3:25" x14ac:dyDescent="0.25">
      <c r="C101" s="256" t="s">
        <v>623</v>
      </c>
      <c r="D101" s="257" t="s">
        <v>624</v>
      </c>
      <c r="E101" s="257" t="s">
        <v>625</v>
      </c>
      <c r="F101" s="82">
        <v>2009</v>
      </c>
      <c r="G101" s="257" t="s">
        <v>12</v>
      </c>
      <c r="H101" s="257" t="s">
        <v>8</v>
      </c>
      <c r="I101" s="257"/>
      <c r="K101" s="4"/>
      <c r="L101" s="34"/>
      <c r="M101" s="29"/>
      <c r="O101" s="37"/>
      <c r="P101" s="29"/>
      <c r="T101" s="3"/>
      <c r="Y101" s="1"/>
    </row>
    <row r="102" spans="3:25" ht="18.75" customHeight="1" x14ac:dyDescent="0.25">
      <c r="C102" s="256" t="s">
        <v>202</v>
      </c>
      <c r="D102" s="257" t="s">
        <v>767</v>
      </c>
      <c r="E102" s="257" t="s">
        <v>768</v>
      </c>
      <c r="F102" s="82">
        <v>2010</v>
      </c>
      <c r="G102" s="257" t="s">
        <v>12</v>
      </c>
      <c r="H102" s="257" t="s">
        <v>7</v>
      </c>
      <c r="I102" s="257"/>
      <c r="K102" s="4"/>
      <c r="L102" s="34"/>
      <c r="M102" s="29"/>
      <c r="O102" s="37"/>
      <c r="P102" s="29"/>
      <c r="T102" s="3"/>
      <c r="Y102" s="1"/>
    </row>
    <row r="103" spans="3:25" ht="18.75" customHeight="1" x14ac:dyDescent="0.25">
      <c r="C103" s="256" t="s">
        <v>279</v>
      </c>
      <c r="D103" s="257" t="s">
        <v>691</v>
      </c>
      <c r="E103" s="257" t="s">
        <v>769</v>
      </c>
      <c r="F103" s="82">
        <v>2012</v>
      </c>
      <c r="G103" s="257" t="s">
        <v>12</v>
      </c>
      <c r="H103" s="257" t="s">
        <v>7</v>
      </c>
      <c r="I103" s="257"/>
      <c r="K103" s="4"/>
      <c r="L103" s="34"/>
      <c r="M103" s="29"/>
      <c r="O103" s="37"/>
      <c r="P103" s="29"/>
      <c r="T103" s="3"/>
      <c r="Y103" s="1"/>
    </row>
    <row r="104" spans="3:25" ht="18.75" x14ac:dyDescent="0.3">
      <c r="C104" s="256" t="s">
        <v>556</v>
      </c>
      <c r="D104" s="257" t="s">
        <v>557</v>
      </c>
      <c r="E104" s="257" t="s">
        <v>558</v>
      </c>
      <c r="F104" s="82">
        <v>2007</v>
      </c>
      <c r="G104" s="257" t="s">
        <v>12</v>
      </c>
      <c r="H104" s="192" t="s">
        <v>6</v>
      </c>
      <c r="I104" s="257"/>
      <c r="K104" s="4"/>
      <c r="L104" s="34"/>
      <c r="M104" s="29"/>
      <c r="O104" s="37"/>
      <c r="P104" s="29"/>
      <c r="T104" s="3"/>
      <c r="Y104" s="1"/>
    </row>
    <row r="105" spans="3:25" ht="18.75" customHeight="1" x14ac:dyDescent="0.25">
      <c r="C105" s="256" t="s">
        <v>607</v>
      </c>
      <c r="D105" s="257" t="s">
        <v>123</v>
      </c>
      <c r="E105" s="257" t="s">
        <v>608</v>
      </c>
      <c r="F105" s="82">
        <v>2008</v>
      </c>
      <c r="G105" s="257" t="s">
        <v>12</v>
      </c>
      <c r="H105" s="257" t="s">
        <v>7</v>
      </c>
      <c r="I105" s="257"/>
      <c r="K105" s="4"/>
      <c r="L105" s="34"/>
      <c r="M105" s="29"/>
      <c r="O105" s="37"/>
      <c r="P105" s="29"/>
      <c r="T105" s="3"/>
      <c r="Y105" s="1"/>
    </row>
    <row r="106" spans="3:25" x14ac:dyDescent="0.25">
      <c r="C106" s="256" t="s">
        <v>552</v>
      </c>
      <c r="D106" s="257" t="s">
        <v>218</v>
      </c>
      <c r="E106" s="257" t="s">
        <v>219</v>
      </c>
      <c r="F106" s="82">
        <v>2007</v>
      </c>
      <c r="G106" s="257" t="s">
        <v>12</v>
      </c>
      <c r="H106" s="257" t="s">
        <v>7</v>
      </c>
      <c r="I106" s="257"/>
      <c r="K106" s="4"/>
      <c r="L106" s="34"/>
      <c r="M106" s="29"/>
      <c r="O106" s="37"/>
      <c r="P106" s="29"/>
      <c r="T106" s="3"/>
      <c r="Y106" s="1"/>
    </row>
    <row r="107" spans="3:25" x14ac:dyDescent="0.25">
      <c r="C107" s="256" t="s">
        <v>788</v>
      </c>
      <c r="D107" s="257" t="s">
        <v>223</v>
      </c>
      <c r="E107" s="257" t="s">
        <v>789</v>
      </c>
      <c r="F107" s="82">
        <v>2011</v>
      </c>
      <c r="G107" s="257" t="s">
        <v>12</v>
      </c>
      <c r="H107" s="257" t="s">
        <v>7</v>
      </c>
      <c r="I107" s="257"/>
      <c r="K107" s="4"/>
      <c r="L107" s="34"/>
      <c r="M107" s="29"/>
      <c r="O107" s="37"/>
      <c r="P107" s="29"/>
      <c r="T107" s="3"/>
      <c r="Y107" s="1"/>
    </row>
    <row r="108" spans="3:25" x14ac:dyDescent="0.25">
      <c r="C108" s="256" t="s">
        <v>577</v>
      </c>
      <c r="D108" s="257" t="s">
        <v>196</v>
      </c>
      <c r="E108" s="257" t="s">
        <v>220</v>
      </c>
      <c r="F108" s="82">
        <v>2004</v>
      </c>
      <c r="G108" s="257" t="s">
        <v>12</v>
      </c>
      <c r="H108" s="257" t="s">
        <v>7</v>
      </c>
      <c r="I108" s="257"/>
      <c r="K108" s="4"/>
      <c r="L108" s="34"/>
      <c r="M108" s="29"/>
      <c r="O108" s="37"/>
      <c r="P108" s="29"/>
      <c r="T108" s="3"/>
      <c r="Y108" s="1"/>
    </row>
    <row r="109" spans="3:25" x14ac:dyDescent="0.25">
      <c r="C109" s="256" t="s">
        <v>188</v>
      </c>
      <c r="D109" s="257" t="s">
        <v>550</v>
      </c>
      <c r="E109" s="257" t="s">
        <v>551</v>
      </c>
      <c r="F109" s="82">
        <v>2008</v>
      </c>
      <c r="G109" s="257" t="s">
        <v>12</v>
      </c>
      <c r="H109" s="257" t="s">
        <v>7</v>
      </c>
      <c r="I109" s="257"/>
      <c r="K109" s="4"/>
      <c r="L109" s="34"/>
      <c r="M109" s="29"/>
      <c r="O109" s="37"/>
      <c r="P109" s="29"/>
      <c r="T109" s="3"/>
      <c r="Y109" s="1"/>
    </row>
    <row r="110" spans="3:25" x14ac:dyDescent="0.25">
      <c r="C110" s="256" t="s">
        <v>108</v>
      </c>
      <c r="D110" s="257" t="s">
        <v>144</v>
      </c>
      <c r="E110" s="257" t="s">
        <v>626</v>
      </c>
      <c r="F110" s="82">
        <v>2009</v>
      </c>
      <c r="G110" s="257" t="s">
        <v>12</v>
      </c>
      <c r="H110" s="257" t="s">
        <v>7</v>
      </c>
      <c r="I110" s="257"/>
      <c r="K110" s="4"/>
      <c r="L110" s="34"/>
      <c r="M110" s="29"/>
      <c r="O110" s="37"/>
      <c r="P110" s="29"/>
      <c r="T110" s="3"/>
      <c r="Y110" s="1"/>
    </row>
    <row r="111" spans="3:25" x14ac:dyDescent="0.25">
      <c r="C111" s="256" t="s">
        <v>520</v>
      </c>
      <c r="D111" s="257" t="s">
        <v>521</v>
      </c>
      <c r="E111" s="257" t="s">
        <v>522</v>
      </c>
      <c r="F111" s="82">
        <v>2001</v>
      </c>
      <c r="G111" s="257" t="s">
        <v>5</v>
      </c>
      <c r="H111" s="257" t="s">
        <v>8</v>
      </c>
      <c r="I111" s="257" t="s">
        <v>8</v>
      </c>
      <c r="K111" s="4"/>
      <c r="L111" s="34"/>
      <c r="M111" s="29"/>
      <c r="O111" s="37"/>
      <c r="P111" s="29"/>
      <c r="T111" s="3"/>
      <c r="Y111" s="1"/>
    </row>
    <row r="112" spans="3:25" x14ac:dyDescent="0.25">
      <c r="C112" s="256" t="s">
        <v>527</v>
      </c>
      <c r="D112" s="257" t="s">
        <v>23</v>
      </c>
      <c r="E112" s="257" t="s">
        <v>229</v>
      </c>
      <c r="F112" s="82">
        <v>1982</v>
      </c>
      <c r="G112" s="257" t="s">
        <v>5</v>
      </c>
      <c r="H112" s="257" t="s">
        <v>7</v>
      </c>
      <c r="I112" s="257"/>
      <c r="K112" s="4"/>
      <c r="L112" s="34"/>
      <c r="M112" s="29"/>
      <c r="O112" s="37"/>
      <c r="P112" s="29"/>
      <c r="T112" s="3"/>
      <c r="Y112" s="1"/>
    </row>
    <row r="113" spans="3:25" x14ac:dyDescent="0.25">
      <c r="C113" s="256" t="s">
        <v>524</v>
      </c>
      <c r="D113" s="257" t="s">
        <v>525</v>
      </c>
      <c r="E113" s="257" t="s">
        <v>526</v>
      </c>
      <c r="F113" s="82">
        <v>1971</v>
      </c>
      <c r="G113" s="257" t="s">
        <v>5</v>
      </c>
      <c r="H113" s="257" t="s">
        <v>7</v>
      </c>
      <c r="I113" s="257"/>
      <c r="K113" s="4"/>
      <c r="L113" s="34"/>
      <c r="M113" s="29"/>
      <c r="O113" s="37"/>
      <c r="P113" s="29"/>
      <c r="T113" s="3"/>
      <c r="Y113" s="1"/>
    </row>
    <row r="114" spans="3:25" x14ac:dyDescent="0.25">
      <c r="C114" s="256" t="s">
        <v>133</v>
      </c>
      <c r="D114" s="257" t="s">
        <v>546</v>
      </c>
      <c r="E114" s="257" t="s">
        <v>547</v>
      </c>
      <c r="F114" s="82">
        <v>2011</v>
      </c>
      <c r="G114" s="257" t="s">
        <v>5</v>
      </c>
      <c r="H114" s="257" t="s">
        <v>8</v>
      </c>
      <c r="I114" s="257" t="s">
        <v>8</v>
      </c>
      <c r="K114" s="4"/>
      <c r="L114" s="34"/>
      <c r="M114" s="29"/>
      <c r="O114" s="37"/>
      <c r="P114" s="29"/>
      <c r="T114" s="3"/>
      <c r="Y114" s="1"/>
    </row>
    <row r="115" spans="3:25" x14ac:dyDescent="0.25">
      <c r="C115" s="256" t="s">
        <v>162</v>
      </c>
      <c r="D115" s="257" t="s">
        <v>237</v>
      </c>
      <c r="E115" s="257" t="s">
        <v>238</v>
      </c>
      <c r="F115" s="82">
        <v>1983</v>
      </c>
      <c r="G115" s="257" t="s">
        <v>5</v>
      </c>
      <c r="H115" s="257" t="s">
        <v>7</v>
      </c>
      <c r="I115" s="257"/>
      <c r="K115" s="4"/>
      <c r="L115" s="34"/>
      <c r="M115" s="29"/>
      <c r="O115" s="37"/>
      <c r="P115" s="29"/>
      <c r="T115" s="3"/>
      <c r="Y115" s="1"/>
    </row>
    <row r="116" spans="3:25" x14ac:dyDescent="0.25">
      <c r="C116" s="256" t="s">
        <v>496</v>
      </c>
      <c r="D116" s="257" t="s">
        <v>25</v>
      </c>
      <c r="E116" s="257" t="s">
        <v>117</v>
      </c>
      <c r="F116" s="82">
        <v>1985</v>
      </c>
      <c r="G116" s="257" t="s">
        <v>5</v>
      </c>
      <c r="H116" s="257" t="s">
        <v>8</v>
      </c>
      <c r="I116" s="257" t="s">
        <v>8</v>
      </c>
      <c r="K116" s="4"/>
      <c r="L116" s="34"/>
      <c r="M116" s="29"/>
      <c r="O116" s="37"/>
      <c r="P116" s="29"/>
      <c r="T116" s="3"/>
      <c r="Y116" s="1"/>
    </row>
    <row r="117" spans="3:25" x14ac:dyDescent="0.25">
      <c r="C117" s="256" t="s">
        <v>740</v>
      </c>
      <c r="D117" s="257" t="s">
        <v>741</v>
      </c>
      <c r="E117" s="257" t="s">
        <v>742</v>
      </c>
      <c r="F117" s="82">
        <v>2003</v>
      </c>
      <c r="G117" s="257" t="s">
        <v>5</v>
      </c>
      <c r="H117" s="257" t="s">
        <v>8</v>
      </c>
      <c r="I117" s="257"/>
      <c r="K117" s="4"/>
      <c r="L117" s="34"/>
      <c r="M117" s="29"/>
      <c r="O117" s="37"/>
      <c r="P117" s="29"/>
      <c r="T117" s="3"/>
      <c r="Y117" s="1"/>
    </row>
    <row r="118" spans="3:25" x14ac:dyDescent="0.25">
      <c r="C118" s="256" t="s">
        <v>753</v>
      </c>
      <c r="D118" s="257" t="s">
        <v>754</v>
      </c>
      <c r="E118" s="257" t="s">
        <v>755</v>
      </c>
      <c r="F118" s="82">
        <v>1976</v>
      </c>
      <c r="G118" s="257" t="s">
        <v>5</v>
      </c>
      <c r="H118" s="257" t="s">
        <v>7</v>
      </c>
      <c r="I118" s="257"/>
      <c r="K118" s="4"/>
      <c r="L118" s="34"/>
      <c r="M118" s="29"/>
      <c r="O118" s="37"/>
      <c r="P118" s="29"/>
      <c r="T118" s="3"/>
      <c r="Y118" s="1"/>
    </row>
    <row r="119" spans="3:25" x14ac:dyDescent="0.25">
      <c r="C119" s="256" t="s">
        <v>213</v>
      </c>
      <c r="D119" s="257" t="s">
        <v>770</v>
      </c>
      <c r="E119" s="257" t="s">
        <v>771</v>
      </c>
      <c r="F119" s="82">
        <v>1995</v>
      </c>
      <c r="G119" s="257" t="s">
        <v>5</v>
      </c>
      <c r="H119" s="257" t="s">
        <v>7</v>
      </c>
      <c r="I119" s="257"/>
      <c r="K119" s="4"/>
      <c r="L119" s="34"/>
      <c r="M119" s="29"/>
      <c r="O119" s="37"/>
      <c r="P119" s="29"/>
      <c r="T119" s="3"/>
      <c r="Y119" s="1"/>
    </row>
    <row r="120" spans="3:25" x14ac:dyDescent="0.25">
      <c r="C120" s="256" t="s">
        <v>534</v>
      </c>
      <c r="D120" s="257" t="s">
        <v>22</v>
      </c>
      <c r="E120" s="257" t="s">
        <v>231</v>
      </c>
      <c r="F120" s="82">
        <v>1997</v>
      </c>
      <c r="G120" s="257" t="s">
        <v>5</v>
      </c>
      <c r="H120" s="257" t="s">
        <v>7</v>
      </c>
      <c r="I120" s="257"/>
      <c r="K120" s="4"/>
      <c r="L120" s="34"/>
      <c r="M120" s="29"/>
      <c r="O120" s="37"/>
      <c r="P120" s="29"/>
      <c r="T120" s="3"/>
      <c r="Y120" s="1"/>
    </row>
    <row r="121" spans="3:25" x14ac:dyDescent="0.25">
      <c r="C121" s="256" t="s">
        <v>578</v>
      </c>
      <c r="D121" s="257" t="s">
        <v>278</v>
      </c>
      <c r="E121" s="257" t="s">
        <v>579</v>
      </c>
      <c r="F121" s="82">
        <v>1977</v>
      </c>
      <c r="G121" s="257" t="s">
        <v>5</v>
      </c>
      <c r="H121" s="257" t="s">
        <v>7</v>
      </c>
      <c r="I121" s="257"/>
      <c r="K121" s="4"/>
      <c r="L121" s="34"/>
      <c r="M121" s="29"/>
      <c r="O121" s="37"/>
      <c r="P121" s="29"/>
      <c r="T121" s="3"/>
      <c r="Y121" s="1"/>
    </row>
    <row r="122" spans="3:25" x14ac:dyDescent="0.25">
      <c r="C122" s="256" t="s">
        <v>790</v>
      </c>
      <c r="D122" s="257" t="s">
        <v>23</v>
      </c>
      <c r="E122" s="257" t="s">
        <v>232</v>
      </c>
      <c r="F122" s="82">
        <v>2000</v>
      </c>
      <c r="G122" s="257" t="s">
        <v>5</v>
      </c>
      <c r="H122" s="257" t="s">
        <v>7</v>
      </c>
      <c r="I122" s="257"/>
      <c r="K122" s="4"/>
      <c r="L122" s="34"/>
      <c r="M122" s="29"/>
      <c r="O122" s="37"/>
      <c r="P122" s="29"/>
      <c r="T122" s="3"/>
      <c r="Y122" s="1"/>
    </row>
    <row r="123" spans="3:25" x14ac:dyDescent="0.25">
      <c r="C123" s="256" t="s">
        <v>248</v>
      </c>
      <c r="D123" s="257" t="s">
        <v>791</v>
      </c>
      <c r="E123" s="257" t="s">
        <v>792</v>
      </c>
      <c r="F123" s="82">
        <v>2003</v>
      </c>
      <c r="G123" s="257" t="s">
        <v>5</v>
      </c>
      <c r="H123" s="257" t="s">
        <v>7</v>
      </c>
      <c r="I123" s="257"/>
      <c r="K123" s="4"/>
      <c r="L123" s="34"/>
      <c r="M123" s="29"/>
      <c r="O123" s="37"/>
      <c r="P123" s="29"/>
      <c r="T123" s="3"/>
      <c r="Y123" s="1"/>
    </row>
    <row r="124" spans="3:25" x14ac:dyDescent="0.25">
      <c r="C124" s="256" t="s">
        <v>559</v>
      </c>
      <c r="D124" s="257" t="s">
        <v>235</v>
      </c>
      <c r="E124" s="257" t="s">
        <v>236</v>
      </c>
      <c r="F124" s="82">
        <v>1972</v>
      </c>
      <c r="G124" s="257" t="s">
        <v>5</v>
      </c>
      <c r="H124" s="257" t="s">
        <v>7</v>
      </c>
      <c r="I124" s="257"/>
      <c r="K124" s="4"/>
      <c r="L124" s="34"/>
      <c r="M124" s="29"/>
      <c r="O124" s="37"/>
      <c r="P124" s="29"/>
      <c r="T124" s="3"/>
      <c r="Y124" s="1"/>
    </row>
    <row r="125" spans="3:25" x14ac:dyDescent="0.25">
      <c r="C125" s="256" t="s">
        <v>663</v>
      </c>
      <c r="D125" s="257" t="s">
        <v>664</v>
      </c>
      <c r="E125" s="257" t="s">
        <v>665</v>
      </c>
      <c r="F125" s="82">
        <v>2010</v>
      </c>
      <c r="G125" s="257" t="s">
        <v>9</v>
      </c>
      <c r="H125" s="257" t="s">
        <v>7</v>
      </c>
      <c r="I125" s="257"/>
      <c r="K125" s="4"/>
      <c r="L125" s="34"/>
      <c r="M125" s="29"/>
      <c r="O125" s="37"/>
      <c r="P125" s="29"/>
      <c r="T125" s="3"/>
      <c r="Y125" s="1"/>
    </row>
    <row r="126" spans="3:25" x14ac:dyDescent="0.25">
      <c r="C126" s="256" t="s">
        <v>107</v>
      </c>
      <c r="D126" s="257" t="s">
        <v>666</v>
      </c>
      <c r="E126" s="257" t="s">
        <v>667</v>
      </c>
      <c r="F126" s="82">
        <v>2010</v>
      </c>
      <c r="G126" s="257" t="s">
        <v>9</v>
      </c>
      <c r="H126" s="257" t="s">
        <v>7</v>
      </c>
      <c r="I126" s="257"/>
      <c r="K126" s="4"/>
      <c r="L126" s="34"/>
      <c r="M126" s="29"/>
      <c r="O126" s="37"/>
      <c r="P126" s="29"/>
      <c r="T126" s="3"/>
      <c r="Y126" s="1"/>
    </row>
    <row r="127" spans="3:25" x14ac:dyDescent="0.25">
      <c r="C127" s="256" t="s">
        <v>668</v>
      </c>
      <c r="D127" s="257" t="s">
        <v>669</v>
      </c>
      <c r="E127" s="257" t="s">
        <v>670</v>
      </c>
      <c r="F127" s="82">
        <v>2004</v>
      </c>
      <c r="G127" s="257" t="s">
        <v>9</v>
      </c>
      <c r="H127" s="257" t="s">
        <v>7</v>
      </c>
      <c r="I127" s="257"/>
      <c r="K127" s="4"/>
      <c r="L127" s="34"/>
      <c r="M127" s="29"/>
      <c r="O127" s="37"/>
      <c r="P127" s="29"/>
      <c r="T127" s="3"/>
      <c r="Y127" s="1"/>
    </row>
    <row r="128" spans="3:25" ht="15" customHeight="1" x14ac:dyDescent="0.3">
      <c r="C128" s="256" t="s">
        <v>674</v>
      </c>
      <c r="D128" s="257" t="s">
        <v>675</v>
      </c>
      <c r="E128" s="257" t="s">
        <v>676</v>
      </c>
      <c r="F128" s="82">
        <v>2009</v>
      </c>
      <c r="G128" s="257" t="s">
        <v>9</v>
      </c>
      <c r="H128" s="192" t="s">
        <v>6</v>
      </c>
      <c r="I128" s="257"/>
      <c r="K128" s="4"/>
      <c r="L128" s="34"/>
      <c r="M128" s="29"/>
      <c r="O128" s="37"/>
      <c r="P128" s="29"/>
      <c r="T128" s="3"/>
      <c r="Y128" s="1"/>
    </row>
    <row r="129" spans="3:25" ht="18.75" customHeight="1" x14ac:dyDescent="0.25">
      <c r="C129" s="256" t="s">
        <v>677</v>
      </c>
      <c r="D129" s="257" t="s">
        <v>163</v>
      </c>
      <c r="E129" s="257" t="s">
        <v>678</v>
      </c>
      <c r="F129" s="82">
        <v>2009</v>
      </c>
      <c r="G129" s="257" t="s">
        <v>9</v>
      </c>
      <c r="H129" s="257" t="s">
        <v>8</v>
      </c>
      <c r="I129" s="257" t="s">
        <v>8</v>
      </c>
      <c r="K129" s="4"/>
      <c r="L129" s="34"/>
      <c r="M129" s="29"/>
      <c r="O129" s="37"/>
      <c r="P129" s="29"/>
      <c r="T129" s="3"/>
      <c r="Y129" s="1"/>
    </row>
    <row r="130" spans="3:25" ht="18.75" customHeight="1" x14ac:dyDescent="0.25">
      <c r="C130" s="256" t="s">
        <v>240</v>
      </c>
      <c r="D130" s="257" t="s">
        <v>695</v>
      </c>
      <c r="E130" s="257" t="s">
        <v>696</v>
      </c>
      <c r="F130" s="82">
        <v>2006</v>
      </c>
      <c r="G130" s="257" t="s">
        <v>9</v>
      </c>
      <c r="H130" s="257" t="s">
        <v>7</v>
      </c>
      <c r="I130" s="257"/>
      <c r="K130" s="4"/>
      <c r="L130" s="34"/>
      <c r="M130" s="29"/>
      <c r="O130" s="37"/>
      <c r="P130" s="29"/>
      <c r="T130" s="3"/>
      <c r="Y130" s="1"/>
    </row>
    <row r="131" spans="3:25" ht="18.75" customHeight="1" x14ac:dyDescent="0.25">
      <c r="C131" s="256" t="s">
        <v>697</v>
      </c>
      <c r="D131" s="257" t="s">
        <v>698</v>
      </c>
      <c r="E131" s="257" t="s">
        <v>699</v>
      </c>
      <c r="F131" s="82">
        <v>2009</v>
      </c>
      <c r="G131" s="257" t="s">
        <v>9</v>
      </c>
      <c r="H131" s="257" t="s">
        <v>7</v>
      </c>
      <c r="I131" s="257"/>
      <c r="K131" s="4"/>
      <c r="L131" s="34"/>
      <c r="M131" s="29"/>
      <c r="O131" s="37"/>
      <c r="P131" s="29"/>
      <c r="T131" s="3"/>
      <c r="Y131" s="1"/>
    </row>
    <row r="132" spans="3:25" x14ac:dyDescent="0.25">
      <c r="C132" s="256" t="s">
        <v>119</v>
      </c>
      <c r="D132" s="257" t="s">
        <v>700</v>
      </c>
      <c r="E132" s="257" t="s">
        <v>701</v>
      </c>
      <c r="F132" s="82">
        <v>2009</v>
      </c>
      <c r="G132" s="257" t="s">
        <v>9</v>
      </c>
      <c r="H132" s="257" t="s">
        <v>7</v>
      </c>
      <c r="I132" s="257"/>
      <c r="K132" s="4"/>
      <c r="L132" s="34"/>
      <c r="M132" s="29"/>
      <c r="O132" s="37"/>
      <c r="P132" s="29"/>
      <c r="T132" s="3"/>
      <c r="Y132" s="1"/>
    </row>
    <row r="133" spans="3:25" x14ac:dyDescent="0.25">
      <c r="C133" s="256" t="s">
        <v>150</v>
      </c>
      <c r="D133" s="257" t="s">
        <v>702</v>
      </c>
      <c r="E133" s="257" t="s">
        <v>703</v>
      </c>
      <c r="F133" s="82">
        <v>2010</v>
      </c>
      <c r="G133" s="257" t="s">
        <v>9</v>
      </c>
      <c r="H133" s="257" t="s">
        <v>7</v>
      </c>
      <c r="I133" s="257"/>
      <c r="K133" s="4"/>
      <c r="L133" s="34"/>
      <c r="M133" s="29"/>
      <c r="O133" s="37"/>
      <c r="P133" s="29"/>
      <c r="T133" s="3"/>
      <c r="Y133" s="1"/>
    </row>
    <row r="134" spans="3:25" ht="15" customHeight="1" x14ac:dyDescent="0.3">
      <c r="C134" s="256" t="s">
        <v>712</v>
      </c>
      <c r="D134" s="257" t="s">
        <v>713</v>
      </c>
      <c r="E134" s="257" t="s">
        <v>714</v>
      </c>
      <c r="F134" s="82">
        <v>2008</v>
      </c>
      <c r="G134" s="257" t="s">
        <v>9</v>
      </c>
      <c r="H134" s="192" t="s">
        <v>6</v>
      </c>
      <c r="I134" s="257" t="s">
        <v>6</v>
      </c>
      <c r="K134" s="4"/>
      <c r="L134" s="34"/>
      <c r="M134" s="29"/>
      <c r="O134" s="37"/>
      <c r="P134" s="29"/>
      <c r="T134" s="3"/>
      <c r="Y134" s="1"/>
    </row>
    <row r="135" spans="3:25" ht="15" customHeight="1" x14ac:dyDescent="0.3">
      <c r="C135" s="256" t="s">
        <v>715</v>
      </c>
      <c r="D135" s="257" t="s">
        <v>716</v>
      </c>
      <c r="E135" s="257" t="s">
        <v>717</v>
      </c>
      <c r="F135" s="82">
        <v>2009</v>
      </c>
      <c r="G135" s="257" t="s">
        <v>9</v>
      </c>
      <c r="H135" s="192" t="s">
        <v>6</v>
      </c>
      <c r="I135" s="257"/>
      <c r="K135" s="4"/>
      <c r="L135" s="34"/>
      <c r="M135" s="29"/>
      <c r="O135" s="37"/>
      <c r="P135" s="29"/>
      <c r="T135" s="3"/>
      <c r="Y135" s="1"/>
    </row>
    <row r="136" spans="3:25" x14ac:dyDescent="0.25">
      <c r="C136" s="256" t="s">
        <v>136</v>
      </c>
      <c r="D136" s="257" t="s">
        <v>252</v>
      </c>
      <c r="E136" s="257" t="s">
        <v>542</v>
      </c>
      <c r="F136" s="82">
        <v>2009</v>
      </c>
      <c r="G136" s="257" t="s">
        <v>9</v>
      </c>
      <c r="H136" s="257" t="s">
        <v>8</v>
      </c>
      <c r="I136" s="257" t="s">
        <v>8</v>
      </c>
      <c r="K136" s="4"/>
      <c r="L136" s="34"/>
      <c r="M136" s="29"/>
      <c r="O136" s="37"/>
      <c r="P136" s="29"/>
      <c r="T136" s="3"/>
      <c r="Y136" s="1"/>
    </row>
    <row r="137" spans="3:25" x14ac:dyDescent="0.25">
      <c r="C137" s="256" t="s">
        <v>505</v>
      </c>
      <c r="D137" s="257" t="s">
        <v>506</v>
      </c>
      <c r="E137" s="257" t="s">
        <v>507</v>
      </c>
      <c r="F137" s="82">
        <v>2006</v>
      </c>
      <c r="G137" s="257" t="s">
        <v>9</v>
      </c>
      <c r="H137" s="257" t="s">
        <v>8</v>
      </c>
      <c r="I137" s="257"/>
      <c r="K137" s="4"/>
      <c r="L137" s="34"/>
      <c r="M137" s="29"/>
      <c r="O137" s="37"/>
      <c r="P137" s="29"/>
      <c r="T137" s="3"/>
      <c r="Y137" s="1"/>
    </row>
    <row r="138" spans="3:25" x14ac:dyDescent="0.25">
      <c r="C138" s="256" t="s">
        <v>497</v>
      </c>
      <c r="D138" s="257" t="s">
        <v>23</v>
      </c>
      <c r="E138" s="257" t="s">
        <v>498</v>
      </c>
      <c r="F138" s="82">
        <v>2008</v>
      </c>
      <c r="G138" s="257" t="s">
        <v>9</v>
      </c>
      <c r="H138" s="257" t="s">
        <v>8</v>
      </c>
      <c r="I138" s="257"/>
      <c r="K138" s="4"/>
      <c r="L138" s="34"/>
      <c r="M138" s="29"/>
      <c r="O138" s="37"/>
      <c r="P138" s="29"/>
      <c r="T138" s="3"/>
      <c r="Y138" s="1"/>
    </row>
    <row r="139" spans="3:25" x14ac:dyDescent="0.25">
      <c r="C139" s="256" t="s">
        <v>508</v>
      </c>
      <c r="D139" s="257" t="s">
        <v>509</v>
      </c>
      <c r="E139" s="257" t="s">
        <v>510</v>
      </c>
      <c r="F139" s="82">
        <v>2009</v>
      </c>
      <c r="G139" s="257" t="s">
        <v>9</v>
      </c>
      <c r="H139" s="257" t="s">
        <v>8</v>
      </c>
      <c r="I139" s="257"/>
      <c r="K139" s="4"/>
      <c r="L139" s="34"/>
      <c r="M139" s="29"/>
      <c r="O139" s="37"/>
      <c r="P139" s="29"/>
      <c r="T139" s="3"/>
      <c r="Y139" s="1"/>
    </row>
    <row r="140" spans="3:25" x14ac:dyDescent="0.25">
      <c r="C140" s="256" t="s">
        <v>511</v>
      </c>
      <c r="D140" s="257" t="s">
        <v>512</v>
      </c>
      <c r="E140" s="257" t="s">
        <v>513</v>
      </c>
      <c r="F140" s="82">
        <v>2010</v>
      </c>
      <c r="G140" s="257" t="s">
        <v>9</v>
      </c>
      <c r="H140" s="257" t="s">
        <v>8</v>
      </c>
      <c r="I140" s="257"/>
      <c r="K140" s="4"/>
      <c r="L140" s="34"/>
      <c r="M140" s="29"/>
      <c r="O140" s="37"/>
      <c r="P140" s="29"/>
      <c r="T140" s="3"/>
      <c r="Y140" s="1"/>
    </row>
    <row r="141" spans="3:25" x14ac:dyDescent="0.25">
      <c r="C141" s="256" t="s">
        <v>725</v>
      </c>
      <c r="D141" s="257" t="s">
        <v>666</v>
      </c>
      <c r="E141" s="257" t="s">
        <v>726</v>
      </c>
      <c r="F141" s="82">
        <v>2008</v>
      </c>
      <c r="G141" s="257" t="s">
        <v>9</v>
      </c>
      <c r="H141" s="257" t="s">
        <v>7</v>
      </c>
      <c r="I141" s="257"/>
      <c r="K141" s="4"/>
      <c r="L141" s="34"/>
      <c r="M141" s="29"/>
      <c r="O141" s="37"/>
      <c r="P141" s="29"/>
      <c r="T141" s="3"/>
      <c r="Y141" s="1"/>
    </row>
    <row r="142" spans="3:25" ht="18.75" customHeight="1" x14ac:dyDescent="0.25">
      <c r="C142" s="256" t="s">
        <v>172</v>
      </c>
      <c r="D142" s="257" t="s">
        <v>727</v>
      </c>
      <c r="E142" s="257" t="s">
        <v>728</v>
      </c>
      <c r="F142" s="82">
        <v>2005</v>
      </c>
      <c r="G142" s="257" t="s">
        <v>9</v>
      </c>
      <c r="H142" s="257" t="s">
        <v>7</v>
      </c>
      <c r="I142" s="257"/>
      <c r="K142" s="4"/>
      <c r="L142" s="34"/>
      <c r="M142" s="29"/>
      <c r="O142" s="37"/>
      <c r="P142" s="29"/>
      <c r="T142" s="3"/>
      <c r="Y142" s="1"/>
    </row>
    <row r="143" spans="3:25" ht="18.75" customHeight="1" x14ac:dyDescent="0.25">
      <c r="C143" s="256" t="s">
        <v>729</v>
      </c>
      <c r="D143" s="257" t="s">
        <v>730</v>
      </c>
      <c r="E143" s="257" t="s">
        <v>731</v>
      </c>
      <c r="F143" s="82">
        <v>2011</v>
      </c>
      <c r="G143" s="257" t="s">
        <v>9</v>
      </c>
      <c r="H143" s="257" t="s">
        <v>7</v>
      </c>
      <c r="I143" s="257"/>
      <c r="K143" s="4"/>
      <c r="L143" s="34"/>
      <c r="M143" s="29"/>
      <c r="O143" s="37"/>
      <c r="P143" s="29"/>
      <c r="T143" s="3"/>
      <c r="Y143" s="1"/>
    </row>
    <row r="144" spans="3:25" ht="18.75" x14ac:dyDescent="0.3">
      <c r="C144" s="256" t="s">
        <v>499</v>
      </c>
      <c r="D144" s="257" t="s">
        <v>500</v>
      </c>
      <c r="E144" s="257" t="s">
        <v>501</v>
      </c>
      <c r="F144" s="82">
        <v>2010</v>
      </c>
      <c r="G144" s="257" t="s">
        <v>9</v>
      </c>
      <c r="H144" s="192" t="s">
        <v>6</v>
      </c>
      <c r="I144" s="257" t="s">
        <v>6</v>
      </c>
      <c r="K144" s="4"/>
      <c r="L144" s="34"/>
      <c r="M144" s="29"/>
      <c r="O144" s="37"/>
      <c r="P144" s="29"/>
      <c r="T144" s="3"/>
      <c r="Y144" s="1"/>
    </row>
    <row r="145" spans="3:25" ht="18.75" customHeight="1" x14ac:dyDescent="0.25">
      <c r="C145" s="256" t="s">
        <v>201</v>
      </c>
      <c r="D145" s="257" t="s">
        <v>523</v>
      </c>
      <c r="E145" s="257" t="s">
        <v>335</v>
      </c>
      <c r="F145" s="82">
        <v>2007</v>
      </c>
      <c r="G145" s="257" t="s">
        <v>9</v>
      </c>
      <c r="H145" s="257" t="s">
        <v>8</v>
      </c>
      <c r="I145" s="257" t="s">
        <v>8</v>
      </c>
      <c r="K145" s="4"/>
      <c r="L145" s="34"/>
      <c r="M145" s="29"/>
      <c r="O145" s="37"/>
      <c r="P145" s="29"/>
      <c r="T145" s="3"/>
      <c r="Y145" s="1"/>
    </row>
    <row r="146" spans="3:25" x14ac:dyDescent="0.25">
      <c r="C146" s="256" t="s">
        <v>514</v>
      </c>
      <c r="D146" s="257" t="s">
        <v>515</v>
      </c>
      <c r="E146" s="257" t="s">
        <v>516</v>
      </c>
      <c r="F146" s="82">
        <v>2007</v>
      </c>
      <c r="G146" s="257" t="s">
        <v>9</v>
      </c>
      <c r="H146" s="257" t="s">
        <v>8</v>
      </c>
      <c r="I146" s="257"/>
      <c r="K146" s="4"/>
      <c r="L146" s="34"/>
      <c r="M146" s="29"/>
      <c r="O146" s="37"/>
      <c r="P146" s="29"/>
      <c r="T146" s="3"/>
      <c r="Y146" s="1"/>
    </row>
    <row r="147" spans="3:25" x14ac:dyDescent="0.25">
      <c r="C147" s="256" t="s">
        <v>502</v>
      </c>
      <c r="D147" s="257" t="s">
        <v>503</v>
      </c>
      <c r="E147" s="257" t="s">
        <v>504</v>
      </c>
      <c r="F147" s="82">
        <v>2008</v>
      </c>
      <c r="G147" s="257" t="s">
        <v>9</v>
      </c>
      <c r="H147" s="257" t="s">
        <v>8</v>
      </c>
      <c r="I147" s="257"/>
      <c r="K147" s="4"/>
      <c r="L147" s="34"/>
      <c r="M147" s="29"/>
      <c r="O147" s="37"/>
      <c r="P147" s="29"/>
      <c r="T147" s="3"/>
      <c r="Y147" s="1"/>
    </row>
    <row r="148" spans="3:25" x14ac:dyDescent="0.25">
      <c r="C148" s="256" t="s">
        <v>517</v>
      </c>
      <c r="D148" s="257" t="s">
        <v>518</v>
      </c>
      <c r="E148" s="257" t="s">
        <v>519</v>
      </c>
      <c r="F148" s="82">
        <v>2009</v>
      </c>
      <c r="G148" s="257" t="s">
        <v>9</v>
      </c>
      <c r="H148" s="257" t="s">
        <v>8</v>
      </c>
      <c r="I148" s="257"/>
      <c r="K148" s="4"/>
      <c r="L148" s="34"/>
      <c r="M148" s="29"/>
      <c r="O148" s="37"/>
      <c r="P148" s="29"/>
      <c r="T148" s="3"/>
      <c r="Y148" s="1"/>
    </row>
    <row r="149" spans="3:25" x14ac:dyDescent="0.25">
      <c r="C149" s="256" t="s">
        <v>565</v>
      </c>
      <c r="D149" s="257" t="s">
        <v>566</v>
      </c>
      <c r="E149" s="257" t="s">
        <v>567</v>
      </c>
      <c r="F149" s="82">
        <v>2008</v>
      </c>
      <c r="G149" s="257" t="s">
        <v>9</v>
      </c>
      <c r="H149" s="257" t="s">
        <v>8</v>
      </c>
      <c r="I149" s="257"/>
      <c r="K149" s="4"/>
      <c r="L149" s="34"/>
      <c r="M149" s="29"/>
      <c r="O149" s="37"/>
      <c r="P149" s="29"/>
      <c r="T149" s="3"/>
      <c r="Y149" s="1"/>
    </row>
    <row r="150" spans="3:25" x14ac:dyDescent="0.25">
      <c r="C150" s="256" t="s">
        <v>127</v>
      </c>
      <c r="D150" s="257" t="s">
        <v>488</v>
      </c>
      <c r="E150" s="257" t="s">
        <v>756</v>
      </c>
      <c r="F150" s="82">
        <v>2009</v>
      </c>
      <c r="G150" s="257" t="s">
        <v>9</v>
      </c>
      <c r="H150" s="257" t="s">
        <v>7</v>
      </c>
      <c r="I150" s="257"/>
      <c r="K150" s="4"/>
      <c r="L150" s="34"/>
      <c r="M150" s="29"/>
      <c r="O150" s="37"/>
      <c r="P150" s="29"/>
      <c r="T150" s="3"/>
      <c r="Y150" s="1"/>
    </row>
    <row r="151" spans="3:25" x14ac:dyDescent="0.25">
      <c r="C151" s="256" t="s">
        <v>129</v>
      </c>
      <c r="D151" s="257" t="s">
        <v>757</v>
      </c>
      <c r="E151" s="257" t="s">
        <v>758</v>
      </c>
      <c r="F151" s="82">
        <v>2007</v>
      </c>
      <c r="G151" s="257" t="s">
        <v>9</v>
      </c>
      <c r="H151" s="257" t="s">
        <v>7</v>
      </c>
      <c r="I151" s="257"/>
      <c r="K151" s="4"/>
      <c r="L151" s="34"/>
      <c r="M151" s="29"/>
      <c r="O151" s="37"/>
      <c r="P151" s="29"/>
      <c r="T151" s="3"/>
      <c r="Y151" s="1"/>
    </row>
    <row r="152" spans="3:25" x14ac:dyDescent="0.25">
      <c r="C152" s="256" t="s">
        <v>128</v>
      </c>
      <c r="D152" s="257" t="s">
        <v>647</v>
      </c>
      <c r="E152" s="257" t="s">
        <v>648</v>
      </c>
      <c r="F152" s="82">
        <v>2007</v>
      </c>
      <c r="G152" s="257" t="s">
        <v>9</v>
      </c>
      <c r="H152" s="257" t="s">
        <v>7</v>
      </c>
      <c r="I152" s="257"/>
      <c r="K152" s="4"/>
      <c r="L152" s="34"/>
      <c r="M152" s="29"/>
      <c r="O152" s="37"/>
      <c r="P152" s="29"/>
      <c r="T152" s="3"/>
      <c r="Y152" s="1"/>
    </row>
    <row r="153" spans="3:25" x14ac:dyDescent="0.25">
      <c r="C153" s="256" t="s">
        <v>208</v>
      </c>
      <c r="D153" s="257" t="s">
        <v>759</v>
      </c>
      <c r="E153" s="257" t="s">
        <v>760</v>
      </c>
      <c r="F153" s="82">
        <v>2011</v>
      </c>
      <c r="G153" s="257" t="s">
        <v>9</v>
      </c>
      <c r="H153" s="257" t="s">
        <v>7</v>
      </c>
      <c r="I153" s="257"/>
      <c r="K153" s="4"/>
      <c r="L153" s="34"/>
      <c r="M153" s="29"/>
      <c r="O153" s="37"/>
      <c r="P153" s="29"/>
      <c r="T153" s="3"/>
      <c r="Y153" s="1"/>
    </row>
    <row r="154" spans="3:25" x14ac:dyDescent="0.25">
      <c r="C154" s="256" t="s">
        <v>761</v>
      </c>
      <c r="D154" s="257" t="s">
        <v>762</v>
      </c>
      <c r="E154" s="257" t="s">
        <v>763</v>
      </c>
      <c r="F154" s="82">
        <v>2005</v>
      </c>
      <c r="G154" s="257" t="s">
        <v>9</v>
      </c>
      <c r="H154" s="257" t="s">
        <v>7</v>
      </c>
      <c r="I154" s="257"/>
      <c r="K154" s="4"/>
      <c r="L154" s="34"/>
      <c r="M154" s="29"/>
      <c r="O154" s="37"/>
      <c r="P154" s="29"/>
      <c r="T154" s="3"/>
      <c r="Y154" s="1"/>
    </row>
    <row r="155" spans="3:25" ht="15" customHeight="1" x14ac:dyDescent="0.3">
      <c r="C155" s="256" t="s">
        <v>528</v>
      </c>
      <c r="D155" s="257" t="s">
        <v>529</v>
      </c>
      <c r="E155" s="257" t="s">
        <v>530</v>
      </c>
      <c r="F155" s="82">
        <v>2009</v>
      </c>
      <c r="G155" s="257" t="s">
        <v>9</v>
      </c>
      <c r="H155" s="192" t="s">
        <v>6</v>
      </c>
      <c r="I155" s="257" t="s">
        <v>6</v>
      </c>
      <c r="K155" s="4"/>
      <c r="L155" s="34"/>
      <c r="M155" s="29"/>
      <c r="O155" s="37"/>
      <c r="P155" s="29"/>
      <c r="T155" s="3"/>
      <c r="Y155" s="1"/>
    </row>
    <row r="156" spans="3:25" x14ac:dyDescent="0.25">
      <c r="C156" s="256" t="s">
        <v>261</v>
      </c>
      <c r="D156" s="257" t="s">
        <v>772</v>
      </c>
      <c r="E156" s="257" t="s">
        <v>773</v>
      </c>
      <c r="F156" s="82">
        <v>2011</v>
      </c>
      <c r="G156" s="257" t="s">
        <v>9</v>
      </c>
      <c r="H156" s="257" t="s">
        <v>7</v>
      </c>
      <c r="I156" s="257"/>
      <c r="K156" s="4"/>
      <c r="L156" s="34"/>
      <c r="M156" s="29"/>
      <c r="O156" s="37"/>
      <c r="P156" s="29"/>
      <c r="T156" s="3"/>
      <c r="Y156" s="1"/>
    </row>
    <row r="157" spans="3:25" x14ac:dyDescent="0.25">
      <c r="C157" s="256" t="s">
        <v>228</v>
      </c>
      <c r="D157" s="257" t="s">
        <v>774</v>
      </c>
      <c r="E157" s="257" t="s">
        <v>775</v>
      </c>
      <c r="F157" s="82">
        <v>2007</v>
      </c>
      <c r="G157" s="257" t="s">
        <v>9</v>
      </c>
      <c r="H157" s="257" t="s">
        <v>7</v>
      </c>
      <c r="I157" s="257"/>
      <c r="K157" s="4"/>
      <c r="L157" s="34"/>
      <c r="M157" s="29"/>
      <c r="O157" s="37"/>
      <c r="P157" s="29"/>
      <c r="T157" s="3"/>
      <c r="Y157" s="1"/>
    </row>
    <row r="158" spans="3:25" x14ac:dyDescent="0.25">
      <c r="C158" s="256" t="s">
        <v>146</v>
      </c>
      <c r="D158" s="257" t="s">
        <v>776</v>
      </c>
      <c r="E158" s="257" t="s">
        <v>777</v>
      </c>
      <c r="F158" s="82">
        <v>2005</v>
      </c>
      <c r="G158" s="257" t="s">
        <v>9</v>
      </c>
      <c r="H158" s="257" t="s">
        <v>7</v>
      </c>
      <c r="I158" s="257"/>
      <c r="K158" s="4"/>
      <c r="L158" s="34"/>
      <c r="M158" s="29"/>
      <c r="O158" s="37"/>
      <c r="P158" s="29"/>
      <c r="T158" s="3"/>
      <c r="Y158" s="1"/>
    </row>
    <row r="159" spans="3:25" ht="15" customHeight="1" x14ac:dyDescent="0.3">
      <c r="C159" s="256" t="s">
        <v>778</v>
      </c>
      <c r="D159" s="257" t="s">
        <v>779</v>
      </c>
      <c r="E159" s="257" t="s">
        <v>780</v>
      </c>
      <c r="F159" s="82">
        <v>2009</v>
      </c>
      <c r="G159" s="257" t="s">
        <v>9</v>
      </c>
      <c r="H159" s="192" t="s">
        <v>6</v>
      </c>
      <c r="I159" s="257"/>
      <c r="K159" s="4"/>
      <c r="L159" s="34"/>
      <c r="M159" s="29"/>
      <c r="O159" s="37"/>
      <c r="P159" s="29"/>
      <c r="T159" s="3"/>
      <c r="Y159" s="1"/>
    </row>
    <row r="160" spans="3:25" ht="15" customHeight="1" x14ac:dyDescent="0.3">
      <c r="C160" s="263" t="s">
        <v>781</v>
      </c>
      <c r="D160" s="262" t="s">
        <v>782</v>
      </c>
      <c r="E160" s="262" t="s">
        <v>783</v>
      </c>
      <c r="F160" s="261">
        <v>2012</v>
      </c>
      <c r="G160" s="262" t="s">
        <v>9</v>
      </c>
      <c r="H160" s="264" t="s">
        <v>6</v>
      </c>
      <c r="I160" s="262"/>
      <c r="K160" s="4"/>
      <c r="L160" s="34"/>
      <c r="M160" s="29"/>
      <c r="O160" s="37"/>
      <c r="P160" s="29"/>
      <c r="T160" s="3"/>
      <c r="Y160" s="1"/>
    </row>
    <row r="161" spans="3:25" x14ac:dyDescent="0.25">
      <c r="C161" s="256" t="s">
        <v>784</v>
      </c>
      <c r="D161" s="257" t="s">
        <v>785</v>
      </c>
      <c r="E161" s="257" t="s">
        <v>786</v>
      </c>
      <c r="F161" s="82">
        <v>2009</v>
      </c>
      <c r="G161" s="257" t="s">
        <v>9</v>
      </c>
      <c r="H161" s="257" t="s">
        <v>7</v>
      </c>
      <c r="I161" s="257"/>
      <c r="K161" s="4"/>
      <c r="L161" s="34"/>
      <c r="M161" s="29"/>
      <c r="O161" s="37"/>
      <c r="P161" s="29"/>
      <c r="T161" s="3"/>
      <c r="Y161" s="1"/>
    </row>
    <row r="162" spans="3:25" x14ac:dyDescent="0.25">
      <c r="C162" s="256" t="s">
        <v>539</v>
      </c>
      <c r="D162" s="257" t="s">
        <v>540</v>
      </c>
      <c r="E162" s="257" t="s">
        <v>541</v>
      </c>
      <c r="F162" s="82">
        <v>2007</v>
      </c>
      <c r="G162" s="257" t="s">
        <v>9</v>
      </c>
      <c r="H162" s="257" t="s">
        <v>7</v>
      </c>
      <c r="I162" s="257"/>
      <c r="K162" s="4"/>
      <c r="L162" s="34"/>
      <c r="M162" s="29"/>
      <c r="O162" s="37"/>
      <c r="P162" s="29"/>
      <c r="T162" s="3"/>
      <c r="Y162" s="1"/>
    </row>
    <row r="163" spans="3:25" x14ac:dyDescent="0.25">
      <c r="C163" s="256" t="s">
        <v>787</v>
      </c>
      <c r="D163" s="257" t="s">
        <v>243</v>
      </c>
      <c r="E163" s="257" t="s">
        <v>244</v>
      </c>
      <c r="F163" s="82">
        <v>2006</v>
      </c>
      <c r="G163" s="257" t="s">
        <v>9</v>
      </c>
      <c r="H163" s="257" t="s">
        <v>7</v>
      </c>
      <c r="I163" s="257"/>
      <c r="K163" s="4"/>
      <c r="L163" s="34"/>
      <c r="M163" s="29"/>
      <c r="O163" s="37"/>
      <c r="P163" s="29"/>
      <c r="T163" s="3"/>
      <c r="Y163" s="1"/>
    </row>
    <row r="164" spans="3:25" x14ac:dyDescent="0.25">
      <c r="C164" s="256" t="s">
        <v>543</v>
      </c>
      <c r="D164" s="257" t="s">
        <v>544</v>
      </c>
      <c r="E164" s="257" t="s">
        <v>545</v>
      </c>
      <c r="F164" s="82">
        <v>2010</v>
      </c>
      <c r="G164" s="257" t="s">
        <v>9</v>
      </c>
      <c r="H164" s="257" t="s">
        <v>7</v>
      </c>
      <c r="I164" s="257"/>
      <c r="K164" s="4"/>
      <c r="L164" s="34"/>
      <c r="M164" s="29"/>
      <c r="O164" s="37"/>
      <c r="P164" s="29"/>
      <c r="T164" s="3"/>
      <c r="Y164" s="1"/>
    </row>
    <row r="165" spans="3:25" x14ac:dyDescent="0.25">
      <c r="C165" s="256" t="s">
        <v>531</v>
      </c>
      <c r="D165" s="257" t="s">
        <v>532</v>
      </c>
      <c r="E165" s="257" t="s">
        <v>533</v>
      </c>
      <c r="F165" s="82">
        <v>2009</v>
      </c>
      <c r="G165" s="257" t="s">
        <v>9</v>
      </c>
      <c r="H165" s="257" t="s">
        <v>7</v>
      </c>
      <c r="I165" s="257"/>
      <c r="K165" s="4"/>
      <c r="L165" s="34"/>
      <c r="M165" s="29"/>
      <c r="O165" s="37"/>
      <c r="P165" s="29"/>
      <c r="T165" s="3"/>
      <c r="Y165" s="1"/>
    </row>
    <row r="166" spans="3:25" x14ac:dyDescent="0.25">
      <c r="C166" s="256" t="s">
        <v>106</v>
      </c>
      <c r="D166" s="257" t="s">
        <v>537</v>
      </c>
      <c r="E166" s="257" t="s">
        <v>538</v>
      </c>
      <c r="F166" s="82">
        <v>2008</v>
      </c>
      <c r="G166" s="257" t="s">
        <v>9</v>
      </c>
      <c r="H166" s="257" t="s">
        <v>7</v>
      </c>
      <c r="I166" s="257"/>
      <c r="K166" s="4"/>
      <c r="L166" s="34"/>
      <c r="M166" s="29"/>
      <c r="O166" s="37"/>
      <c r="P166" s="29"/>
      <c r="T166" s="3"/>
      <c r="Y166" s="1"/>
    </row>
    <row r="167" spans="3:25" x14ac:dyDescent="0.25">
      <c r="C167" s="256" t="s">
        <v>179</v>
      </c>
      <c r="D167" s="257" t="s">
        <v>245</v>
      </c>
      <c r="E167" s="257" t="s">
        <v>236</v>
      </c>
      <c r="F167" s="82">
        <v>2005</v>
      </c>
      <c r="G167" s="257" t="s">
        <v>9</v>
      </c>
      <c r="H167" s="257" t="s">
        <v>7</v>
      </c>
      <c r="I167" s="257"/>
      <c r="K167" s="4"/>
      <c r="L167" s="34"/>
      <c r="M167" s="29"/>
      <c r="O167" s="37"/>
      <c r="P167" s="29"/>
      <c r="T167" s="3"/>
      <c r="Y167" s="1"/>
    </row>
    <row r="168" spans="3:25" x14ac:dyDescent="0.25">
      <c r="C168" s="256" t="s">
        <v>560</v>
      </c>
      <c r="D168" s="257" t="s">
        <v>246</v>
      </c>
      <c r="E168" s="257" t="s">
        <v>247</v>
      </c>
      <c r="F168" s="82">
        <v>2002</v>
      </c>
      <c r="G168" s="257" t="s">
        <v>9</v>
      </c>
      <c r="H168" s="257" t="s">
        <v>7</v>
      </c>
      <c r="I168" s="257"/>
      <c r="K168" s="4"/>
      <c r="L168" s="34"/>
      <c r="M168" s="29"/>
      <c r="O168" s="37"/>
      <c r="P168" s="29"/>
      <c r="T168" s="3"/>
      <c r="Y168" s="1"/>
    </row>
    <row r="169" spans="3:25" x14ac:dyDescent="0.25">
      <c r="G169" s="29"/>
      <c r="K169" s="4"/>
      <c r="L169" s="34"/>
      <c r="M169" s="29"/>
      <c r="O169" s="37"/>
      <c r="P169" s="29"/>
      <c r="T169" s="3"/>
      <c r="Y169" s="1"/>
    </row>
  </sheetData>
  <sortState xmlns:xlrd2="http://schemas.microsoft.com/office/spreadsheetml/2017/richdata2" ref="B7:S14">
    <sortCondition descending="1" ref="Q7:Q14"/>
  </sortState>
  <phoneticPr fontId="64" type="noConversion"/>
  <pageMargins left="0.23622047244094491" right="0.23622047244094491" top="0.74803149606299213" bottom="0.74803149606299213" header="0.31496062992125984" footer="0.31496062992125984"/>
  <pageSetup paperSize="9" scale="85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</sheetPr>
  <dimension ref="A1:AB58"/>
  <sheetViews>
    <sheetView topLeftCell="B1" zoomScale="115" zoomScaleNormal="115" workbookViewId="0">
      <selection activeCell="V10" sqref="V10"/>
    </sheetView>
  </sheetViews>
  <sheetFormatPr defaultRowHeight="15" x14ac:dyDescent="0.25"/>
  <cols>
    <col min="1" max="1" width="1.42578125" style="4" customWidth="1"/>
    <col min="2" max="2" width="4.7109375" style="20" customWidth="1"/>
    <col min="3" max="3" width="9.42578125" style="7" customWidth="1"/>
    <col min="4" max="4" width="15.140625" style="7" customWidth="1"/>
    <col min="5" max="5" width="13.42578125" style="7" customWidth="1"/>
    <col min="6" max="6" width="8.7109375" style="7" customWidth="1"/>
    <col min="7" max="7" width="6.7109375" style="4" customWidth="1"/>
    <col min="8" max="8" width="8" style="29" customWidth="1"/>
    <col min="9" max="11" width="5.7109375" style="29" customWidth="1"/>
    <col min="12" max="12" width="5.7109375" style="4" customWidth="1"/>
    <col min="13" max="13" width="5.7109375" style="34" customWidth="1"/>
    <col min="14" max="15" width="5.7109375" style="29" customWidth="1"/>
    <col min="16" max="16" width="5.7109375" style="37" customWidth="1"/>
    <col min="17" max="17" width="8" style="29" customWidth="1"/>
    <col min="18" max="18" width="7.140625" style="4" customWidth="1"/>
    <col min="19" max="20" width="9.140625" style="4"/>
    <col min="21" max="25" width="9.140625" style="3"/>
    <col min="26" max="16384" width="9.140625" style="1"/>
  </cols>
  <sheetData>
    <row r="1" spans="1:27" ht="15" customHeight="1" x14ac:dyDescent="0.25">
      <c r="A1" s="8"/>
      <c r="B1" s="16"/>
      <c r="C1" s="22"/>
      <c r="F1" s="9"/>
      <c r="G1" s="10"/>
      <c r="H1" s="14"/>
      <c r="I1" s="14"/>
      <c r="J1" s="14"/>
      <c r="K1" s="14"/>
      <c r="L1" s="10"/>
    </row>
    <row r="2" spans="1:27" ht="18" x14ac:dyDescent="0.25">
      <c r="A2" s="8"/>
      <c r="B2" s="17"/>
      <c r="C2" s="12"/>
      <c r="D2" s="8"/>
      <c r="E2" s="8"/>
      <c r="F2" s="12"/>
      <c r="G2" s="39" t="s">
        <v>329</v>
      </c>
      <c r="H2" s="14"/>
      <c r="I2" s="14"/>
      <c r="J2" s="14"/>
      <c r="K2" s="14"/>
      <c r="L2" s="10"/>
    </row>
    <row r="3" spans="1:27" ht="18" x14ac:dyDescent="0.25">
      <c r="A3" s="13"/>
      <c r="B3" s="16"/>
      <c r="C3" s="22"/>
      <c r="F3" s="9"/>
      <c r="G3" s="24" t="s">
        <v>330</v>
      </c>
      <c r="H3" s="14"/>
      <c r="I3" s="14"/>
      <c r="J3" s="14"/>
      <c r="K3" s="14"/>
      <c r="L3" s="10"/>
    </row>
    <row r="4" spans="1:27" ht="21" x14ac:dyDescent="0.35">
      <c r="A4" s="2"/>
      <c r="B4" s="18"/>
      <c r="C4" s="5"/>
      <c r="D4" s="5"/>
      <c r="E4" s="6"/>
      <c r="F4" s="6"/>
      <c r="G4" s="2"/>
      <c r="H4" s="28"/>
      <c r="I4" s="28"/>
      <c r="J4" s="28"/>
      <c r="K4" s="28"/>
      <c r="L4" s="10"/>
    </row>
    <row r="5" spans="1:27" ht="18.75" x14ac:dyDescent="0.3">
      <c r="A5" s="2"/>
      <c r="B5" s="173" t="s">
        <v>255</v>
      </c>
      <c r="C5" s="6"/>
      <c r="D5" s="6"/>
      <c r="E5" s="6"/>
      <c r="F5" s="6"/>
      <c r="G5" s="28"/>
      <c r="H5" s="28"/>
      <c r="I5" s="28"/>
      <c r="J5" s="28"/>
      <c r="K5" s="28"/>
      <c r="L5" s="15"/>
    </row>
    <row r="6" spans="1:27" s="34" customFormat="1" ht="36.75" customHeight="1" x14ac:dyDescent="0.25">
      <c r="A6" s="40"/>
      <c r="B6" s="113" t="s">
        <v>21</v>
      </c>
      <c r="C6" s="113" t="s">
        <v>111</v>
      </c>
      <c r="D6" s="137" t="s">
        <v>20</v>
      </c>
      <c r="E6" s="137" t="s">
        <v>257</v>
      </c>
      <c r="F6" s="136" t="s">
        <v>253</v>
      </c>
      <c r="G6" s="113" t="s">
        <v>192</v>
      </c>
      <c r="H6" s="113" t="s">
        <v>102</v>
      </c>
      <c r="I6" s="113">
        <v>1</v>
      </c>
      <c r="J6" s="113">
        <v>2</v>
      </c>
      <c r="K6" s="113">
        <v>3</v>
      </c>
      <c r="L6" s="113">
        <v>4</v>
      </c>
      <c r="M6" s="113">
        <v>5</v>
      </c>
      <c r="N6" s="113">
        <v>6</v>
      </c>
      <c r="O6" s="113" t="s">
        <v>1</v>
      </c>
      <c r="P6" s="113" t="s">
        <v>2</v>
      </c>
      <c r="Q6" s="137" t="s">
        <v>101</v>
      </c>
      <c r="R6" s="138" t="s">
        <v>3</v>
      </c>
      <c r="S6" s="131" t="s">
        <v>4</v>
      </c>
      <c r="W6" s="42"/>
      <c r="X6" s="42"/>
      <c r="Y6" s="42"/>
      <c r="Z6" s="42"/>
      <c r="AA6" s="42"/>
    </row>
    <row r="7" spans="1:27" ht="19.5" customHeight="1" x14ac:dyDescent="0.25">
      <c r="A7" s="2"/>
      <c r="B7" s="83">
        <v>1</v>
      </c>
      <c r="C7" s="142" t="s">
        <v>593</v>
      </c>
      <c r="D7" s="334" t="s">
        <v>149</v>
      </c>
      <c r="E7" s="334" t="s">
        <v>592</v>
      </c>
      <c r="F7" s="83">
        <v>2010</v>
      </c>
      <c r="G7" s="83" t="s">
        <v>12</v>
      </c>
      <c r="H7" s="83" t="s">
        <v>6</v>
      </c>
      <c r="I7" s="51">
        <v>98</v>
      </c>
      <c r="J7" s="51">
        <v>88</v>
      </c>
      <c r="K7" s="51">
        <v>94</v>
      </c>
      <c r="L7" s="51">
        <v>95</v>
      </c>
      <c r="M7" s="51">
        <v>89</v>
      </c>
      <c r="N7" s="51">
        <v>90</v>
      </c>
      <c r="O7" s="86">
        <f t="shared" ref="O7:O14" si="0">SUM(I7:N7)</f>
        <v>554</v>
      </c>
      <c r="P7" s="36">
        <v>1</v>
      </c>
      <c r="Q7" s="36">
        <v>234.2</v>
      </c>
      <c r="R7" s="165">
        <v>51</v>
      </c>
      <c r="S7" s="85" t="s">
        <v>6</v>
      </c>
      <c r="U7" s="4"/>
      <c r="V7" s="4"/>
      <c r="Z7" s="3"/>
      <c r="AA7" s="3"/>
    </row>
    <row r="8" spans="1:27" ht="19.5" customHeight="1" x14ac:dyDescent="0.25">
      <c r="A8" s="2"/>
      <c r="B8" s="83">
        <v>2</v>
      </c>
      <c r="C8" s="142" t="s">
        <v>671</v>
      </c>
      <c r="D8" s="334" t="s">
        <v>672</v>
      </c>
      <c r="E8" s="334" t="s">
        <v>673</v>
      </c>
      <c r="F8" s="83">
        <v>2011</v>
      </c>
      <c r="G8" s="83" t="s">
        <v>12</v>
      </c>
      <c r="H8" s="83" t="s">
        <v>6</v>
      </c>
      <c r="I8" s="51">
        <v>89</v>
      </c>
      <c r="J8" s="51">
        <v>93</v>
      </c>
      <c r="K8" s="51">
        <v>96</v>
      </c>
      <c r="L8" s="51">
        <v>90</v>
      </c>
      <c r="M8" s="51">
        <v>94</v>
      </c>
      <c r="N8" s="51">
        <v>88</v>
      </c>
      <c r="O8" s="86">
        <f t="shared" si="0"/>
        <v>550</v>
      </c>
      <c r="P8" s="36">
        <v>13</v>
      </c>
      <c r="Q8" s="36">
        <v>229.8</v>
      </c>
      <c r="R8" s="165" t="s">
        <v>894</v>
      </c>
      <c r="S8" s="36"/>
      <c r="U8" s="4"/>
      <c r="V8" s="4"/>
      <c r="Z8" s="3"/>
      <c r="AA8" s="3"/>
    </row>
    <row r="9" spans="1:27" ht="19.5" customHeight="1" x14ac:dyDescent="0.25">
      <c r="A9" s="2"/>
      <c r="B9" s="83">
        <v>3</v>
      </c>
      <c r="C9" s="142" t="s">
        <v>583</v>
      </c>
      <c r="D9" s="334" t="s">
        <v>584</v>
      </c>
      <c r="E9" s="334" t="s">
        <v>585</v>
      </c>
      <c r="F9" s="83">
        <v>2006</v>
      </c>
      <c r="G9" s="83" t="s">
        <v>12</v>
      </c>
      <c r="H9" s="83" t="s">
        <v>8</v>
      </c>
      <c r="I9" s="51">
        <v>91</v>
      </c>
      <c r="J9" s="51">
        <v>92</v>
      </c>
      <c r="K9" s="51">
        <v>94</v>
      </c>
      <c r="L9" s="51">
        <v>93</v>
      </c>
      <c r="M9" s="51">
        <v>92</v>
      </c>
      <c r="N9" s="51">
        <v>91</v>
      </c>
      <c r="O9" s="86">
        <f t="shared" si="0"/>
        <v>553</v>
      </c>
      <c r="P9" s="36">
        <v>11</v>
      </c>
      <c r="Q9" s="36">
        <v>209.5</v>
      </c>
      <c r="R9" s="165">
        <v>49</v>
      </c>
      <c r="S9" s="85" t="s">
        <v>8</v>
      </c>
      <c r="U9" s="4"/>
      <c r="V9" s="4"/>
      <c r="Z9" s="3"/>
      <c r="AA9" s="3"/>
    </row>
    <row r="10" spans="1:27" ht="19.5" customHeight="1" x14ac:dyDescent="0.25">
      <c r="A10" s="2"/>
      <c r="B10" s="83">
        <v>4</v>
      </c>
      <c r="C10" s="142" t="s">
        <v>577</v>
      </c>
      <c r="D10" s="334" t="s">
        <v>196</v>
      </c>
      <c r="E10" s="334" t="s">
        <v>220</v>
      </c>
      <c r="F10" s="83">
        <v>2004</v>
      </c>
      <c r="G10" s="83" t="s">
        <v>12</v>
      </c>
      <c r="H10" s="83" t="s">
        <v>7</v>
      </c>
      <c r="I10" s="51">
        <v>97</v>
      </c>
      <c r="J10" s="51">
        <v>96</v>
      </c>
      <c r="K10" s="51">
        <v>93</v>
      </c>
      <c r="L10" s="51">
        <v>95</v>
      </c>
      <c r="M10" s="51">
        <v>92</v>
      </c>
      <c r="N10" s="51">
        <v>95</v>
      </c>
      <c r="O10" s="86">
        <f t="shared" si="0"/>
        <v>568</v>
      </c>
      <c r="P10" s="36">
        <v>14</v>
      </c>
      <c r="Q10" s="36">
        <v>191.6</v>
      </c>
      <c r="R10" s="165">
        <v>48</v>
      </c>
      <c r="S10" s="85" t="s">
        <v>7</v>
      </c>
      <c r="U10" s="4"/>
      <c r="V10" s="4"/>
      <c r="Z10" s="3"/>
      <c r="AA10" s="3"/>
    </row>
    <row r="11" spans="1:27" ht="19.5" customHeight="1" x14ac:dyDescent="0.25">
      <c r="A11" s="2"/>
      <c r="B11" s="83">
        <v>5</v>
      </c>
      <c r="C11" s="142" t="s">
        <v>594</v>
      </c>
      <c r="D11" s="334" t="s">
        <v>595</v>
      </c>
      <c r="E11" s="334" t="s">
        <v>596</v>
      </c>
      <c r="F11" s="83">
        <v>2009</v>
      </c>
      <c r="G11" s="83" t="s">
        <v>12</v>
      </c>
      <c r="H11" s="83" t="s">
        <v>6</v>
      </c>
      <c r="I11" s="51">
        <v>92</v>
      </c>
      <c r="J11" s="51">
        <v>96</v>
      </c>
      <c r="K11" s="51">
        <v>89</v>
      </c>
      <c r="L11" s="51">
        <v>95</v>
      </c>
      <c r="M11" s="51">
        <v>93</v>
      </c>
      <c r="N11" s="51">
        <v>94</v>
      </c>
      <c r="O11" s="86">
        <f t="shared" si="0"/>
        <v>559</v>
      </c>
      <c r="P11" s="36">
        <v>7</v>
      </c>
      <c r="Q11" s="36">
        <v>170.6</v>
      </c>
      <c r="R11" s="165">
        <v>47</v>
      </c>
      <c r="S11" s="36" t="s">
        <v>6</v>
      </c>
      <c r="U11" s="4"/>
      <c r="V11" s="4"/>
      <c r="Z11" s="3"/>
      <c r="AA11" s="3"/>
    </row>
    <row r="12" spans="1:27" ht="19.5" customHeight="1" x14ac:dyDescent="0.25">
      <c r="A12" s="2"/>
      <c r="B12" s="83">
        <v>6</v>
      </c>
      <c r="C12" s="142" t="s">
        <v>735</v>
      </c>
      <c r="D12" s="334" t="s">
        <v>736</v>
      </c>
      <c r="E12" s="334" t="s">
        <v>737</v>
      </c>
      <c r="F12" s="83">
        <v>2008</v>
      </c>
      <c r="G12" s="83" t="s">
        <v>12</v>
      </c>
      <c r="H12" s="83" t="s">
        <v>6</v>
      </c>
      <c r="I12" s="51">
        <v>88</v>
      </c>
      <c r="J12" s="51">
        <v>93</v>
      </c>
      <c r="K12" s="51">
        <v>92</v>
      </c>
      <c r="L12" s="51">
        <v>93</v>
      </c>
      <c r="M12" s="51">
        <v>92</v>
      </c>
      <c r="N12" s="51">
        <v>94</v>
      </c>
      <c r="O12" s="86">
        <f t="shared" si="0"/>
        <v>552</v>
      </c>
      <c r="P12" s="36">
        <v>2</v>
      </c>
      <c r="Q12" s="36">
        <v>151.30000000000001</v>
      </c>
      <c r="R12" s="165">
        <v>46</v>
      </c>
      <c r="S12" s="85" t="s">
        <v>6</v>
      </c>
      <c r="U12" s="4"/>
      <c r="V12" s="4"/>
      <c r="Z12" s="3"/>
      <c r="AA12" s="3"/>
    </row>
    <row r="13" spans="1:27" ht="19.5" customHeight="1" x14ac:dyDescent="0.25">
      <c r="A13" s="2"/>
      <c r="B13" s="83">
        <v>7</v>
      </c>
      <c r="C13" s="142" t="s">
        <v>200</v>
      </c>
      <c r="D13" s="334" t="s">
        <v>722</v>
      </c>
      <c r="E13" s="334" t="s">
        <v>723</v>
      </c>
      <c r="F13" s="83">
        <v>2008</v>
      </c>
      <c r="G13" s="83" t="s">
        <v>12</v>
      </c>
      <c r="H13" s="83" t="s">
        <v>7</v>
      </c>
      <c r="I13" s="51">
        <v>92</v>
      </c>
      <c r="J13" s="51">
        <v>96</v>
      </c>
      <c r="K13" s="51">
        <v>93</v>
      </c>
      <c r="L13" s="51">
        <v>93</v>
      </c>
      <c r="M13" s="51">
        <v>93</v>
      </c>
      <c r="N13" s="51">
        <v>91</v>
      </c>
      <c r="O13" s="86">
        <f t="shared" si="0"/>
        <v>558</v>
      </c>
      <c r="P13" s="36">
        <v>3</v>
      </c>
      <c r="Q13" s="36">
        <v>131</v>
      </c>
      <c r="R13" s="165">
        <v>45</v>
      </c>
      <c r="S13" s="85" t="s">
        <v>7</v>
      </c>
      <c r="U13" s="4"/>
      <c r="V13" s="4"/>
      <c r="Z13" s="3"/>
      <c r="AA13" s="3"/>
    </row>
    <row r="14" spans="1:27" ht="19.5" customHeight="1" x14ac:dyDescent="0.25">
      <c r="A14" s="2"/>
      <c r="B14" s="83">
        <v>8</v>
      </c>
      <c r="C14" s="142" t="s">
        <v>750</v>
      </c>
      <c r="D14" s="334" t="s">
        <v>751</v>
      </c>
      <c r="E14" s="334" t="s">
        <v>752</v>
      </c>
      <c r="F14" s="83">
        <v>2009</v>
      </c>
      <c r="G14" s="83" t="s">
        <v>12</v>
      </c>
      <c r="H14" s="83" t="s">
        <v>7</v>
      </c>
      <c r="I14" s="51">
        <v>92</v>
      </c>
      <c r="J14" s="51">
        <v>95</v>
      </c>
      <c r="K14" s="51">
        <v>86</v>
      </c>
      <c r="L14" s="51">
        <v>92</v>
      </c>
      <c r="M14" s="51">
        <v>90</v>
      </c>
      <c r="N14" s="51">
        <v>95</v>
      </c>
      <c r="O14" s="86">
        <f t="shared" si="0"/>
        <v>550</v>
      </c>
      <c r="P14" s="36">
        <v>16</v>
      </c>
      <c r="Q14" s="36">
        <v>110.5</v>
      </c>
      <c r="R14" s="165"/>
      <c r="S14" s="85"/>
    </row>
    <row r="15" spans="1:27" ht="19.5" customHeight="1" x14ac:dyDescent="0.25">
      <c r="A15" s="2"/>
      <c r="B15" s="83">
        <v>9</v>
      </c>
      <c r="C15" s="142" t="s">
        <v>548</v>
      </c>
      <c r="D15" s="334" t="s">
        <v>451</v>
      </c>
      <c r="E15" s="334" t="s">
        <v>549</v>
      </c>
      <c r="F15" s="83">
        <v>2009</v>
      </c>
      <c r="G15" s="83" t="s">
        <v>12</v>
      </c>
      <c r="H15" s="83" t="s">
        <v>6</v>
      </c>
      <c r="I15" s="51">
        <v>87</v>
      </c>
      <c r="J15" s="51">
        <v>93</v>
      </c>
      <c r="K15" s="51">
        <v>90</v>
      </c>
      <c r="L15" s="51">
        <v>92</v>
      </c>
      <c r="M15" s="51">
        <v>93</v>
      </c>
      <c r="N15" s="51">
        <v>95</v>
      </c>
      <c r="O15" s="86">
        <f t="shared" ref="O15:O38" si="1">SUM(I15:N15)</f>
        <v>550</v>
      </c>
      <c r="P15" s="36">
        <v>6</v>
      </c>
      <c r="Q15" s="36"/>
      <c r="R15" s="165"/>
      <c r="S15" s="85"/>
    </row>
    <row r="16" spans="1:27" ht="19.5" customHeight="1" x14ac:dyDescent="0.25">
      <c r="A16" s="2"/>
      <c r="B16" s="83">
        <v>10</v>
      </c>
      <c r="C16" s="142" t="s">
        <v>556</v>
      </c>
      <c r="D16" s="334" t="s">
        <v>557</v>
      </c>
      <c r="E16" s="334" t="s">
        <v>558</v>
      </c>
      <c r="F16" s="83">
        <v>2007</v>
      </c>
      <c r="G16" s="83" t="s">
        <v>12</v>
      </c>
      <c r="H16" s="83" t="s">
        <v>6</v>
      </c>
      <c r="I16" s="51">
        <v>89</v>
      </c>
      <c r="J16" s="51">
        <v>91</v>
      </c>
      <c r="K16" s="51">
        <v>89</v>
      </c>
      <c r="L16" s="51">
        <v>93</v>
      </c>
      <c r="M16" s="51">
        <v>93</v>
      </c>
      <c r="N16" s="51">
        <v>93</v>
      </c>
      <c r="O16" s="86">
        <f t="shared" si="1"/>
        <v>548</v>
      </c>
      <c r="P16" s="36">
        <v>8</v>
      </c>
      <c r="Q16" s="36"/>
      <c r="R16" s="165"/>
      <c r="S16" s="85"/>
    </row>
    <row r="17" spans="1:28" ht="19.5" customHeight="1" x14ac:dyDescent="0.25">
      <c r="A17" s="2"/>
      <c r="B17" s="83">
        <v>11</v>
      </c>
      <c r="C17" s="142" t="s">
        <v>188</v>
      </c>
      <c r="D17" s="334" t="s">
        <v>550</v>
      </c>
      <c r="E17" s="334" t="s">
        <v>551</v>
      </c>
      <c r="F17" s="83">
        <v>2008</v>
      </c>
      <c r="G17" s="83" t="s">
        <v>12</v>
      </c>
      <c r="H17" s="83" t="s">
        <v>7</v>
      </c>
      <c r="I17" s="51">
        <v>92</v>
      </c>
      <c r="J17" s="51">
        <v>88</v>
      </c>
      <c r="K17" s="51">
        <v>88</v>
      </c>
      <c r="L17" s="51">
        <v>95</v>
      </c>
      <c r="M17" s="51">
        <v>90</v>
      </c>
      <c r="N17" s="51">
        <v>93</v>
      </c>
      <c r="O17" s="86">
        <f t="shared" si="1"/>
        <v>546</v>
      </c>
      <c r="P17" s="36">
        <v>7</v>
      </c>
      <c r="Q17" s="36"/>
      <c r="R17" s="165"/>
      <c r="S17" s="85"/>
    </row>
    <row r="18" spans="1:28" ht="19.5" customHeight="1" x14ac:dyDescent="0.25">
      <c r="A18" s="2"/>
      <c r="B18" s="83">
        <v>12</v>
      </c>
      <c r="C18" s="142" t="s">
        <v>580</v>
      </c>
      <c r="D18" s="334" t="s">
        <v>581</v>
      </c>
      <c r="E18" s="334" t="s">
        <v>582</v>
      </c>
      <c r="F18" s="83">
        <v>2009</v>
      </c>
      <c r="G18" s="83" t="s">
        <v>12</v>
      </c>
      <c r="H18" s="83" t="s">
        <v>8</v>
      </c>
      <c r="I18" s="51">
        <v>91</v>
      </c>
      <c r="J18" s="51">
        <v>93</v>
      </c>
      <c r="K18" s="51">
        <v>91</v>
      </c>
      <c r="L18" s="51">
        <v>90</v>
      </c>
      <c r="M18" s="51">
        <v>91</v>
      </c>
      <c r="N18" s="51">
        <v>89</v>
      </c>
      <c r="O18" s="86">
        <f t="shared" si="1"/>
        <v>545</v>
      </c>
      <c r="P18" s="36">
        <v>10</v>
      </c>
      <c r="Q18" s="112"/>
      <c r="R18" s="165">
        <v>40</v>
      </c>
      <c r="S18" s="36" t="s">
        <v>8</v>
      </c>
    </row>
    <row r="19" spans="1:28" ht="19.5" customHeight="1" x14ac:dyDescent="0.25">
      <c r="A19" s="2"/>
      <c r="B19" s="83">
        <v>13</v>
      </c>
      <c r="C19" s="142" t="s">
        <v>601</v>
      </c>
      <c r="D19" s="334" t="s">
        <v>602</v>
      </c>
      <c r="E19" s="334" t="s">
        <v>603</v>
      </c>
      <c r="F19" s="83">
        <v>2007</v>
      </c>
      <c r="G19" s="83" t="s">
        <v>12</v>
      </c>
      <c r="H19" s="83" t="s">
        <v>8</v>
      </c>
      <c r="I19" s="51">
        <v>92</v>
      </c>
      <c r="J19" s="51">
        <v>87</v>
      </c>
      <c r="K19" s="51">
        <v>90</v>
      </c>
      <c r="L19" s="51">
        <v>89</v>
      </c>
      <c r="M19" s="51">
        <v>90</v>
      </c>
      <c r="N19" s="51">
        <v>96</v>
      </c>
      <c r="O19" s="86">
        <f t="shared" si="1"/>
        <v>544</v>
      </c>
      <c r="P19" s="36">
        <v>7</v>
      </c>
      <c r="Q19" s="36"/>
      <c r="R19" s="165"/>
      <c r="S19" s="85"/>
    </row>
    <row r="20" spans="1:28" ht="19.5" customHeight="1" x14ac:dyDescent="0.25">
      <c r="A20" s="2"/>
      <c r="B20" s="83">
        <v>14</v>
      </c>
      <c r="C20" s="142" t="s">
        <v>161</v>
      </c>
      <c r="D20" s="334" t="s">
        <v>724</v>
      </c>
      <c r="E20" s="334" t="s">
        <v>723</v>
      </c>
      <c r="F20" s="83">
        <v>2012</v>
      </c>
      <c r="G20" s="83" t="s">
        <v>12</v>
      </c>
      <c r="H20" s="83" t="s">
        <v>7</v>
      </c>
      <c r="I20" s="51">
        <v>85</v>
      </c>
      <c r="J20" s="51">
        <v>94</v>
      </c>
      <c r="K20" s="51">
        <v>93</v>
      </c>
      <c r="L20" s="51">
        <v>87</v>
      </c>
      <c r="M20" s="51">
        <v>93</v>
      </c>
      <c r="N20" s="51">
        <v>91</v>
      </c>
      <c r="O20" s="86">
        <f t="shared" si="1"/>
        <v>543</v>
      </c>
      <c r="P20" s="36">
        <v>7</v>
      </c>
      <c r="Q20" s="36"/>
      <c r="R20" s="165"/>
      <c r="S20" s="85"/>
    </row>
    <row r="21" spans="1:28" ht="19.5" customHeight="1" x14ac:dyDescent="0.25">
      <c r="A21" s="2"/>
      <c r="B21" s="83">
        <v>15</v>
      </c>
      <c r="C21" s="142" t="s">
        <v>552</v>
      </c>
      <c r="D21" s="334" t="s">
        <v>218</v>
      </c>
      <c r="E21" s="334" t="s">
        <v>219</v>
      </c>
      <c r="F21" s="83">
        <v>2007</v>
      </c>
      <c r="G21" s="83" t="s">
        <v>12</v>
      </c>
      <c r="H21" s="83" t="s">
        <v>7</v>
      </c>
      <c r="I21" s="51">
        <v>80</v>
      </c>
      <c r="J21" s="51">
        <v>95</v>
      </c>
      <c r="K21" s="51">
        <v>93</v>
      </c>
      <c r="L21" s="51">
        <v>89</v>
      </c>
      <c r="M21" s="51">
        <v>95</v>
      </c>
      <c r="N21" s="51">
        <v>91</v>
      </c>
      <c r="O21" s="86">
        <f t="shared" si="1"/>
        <v>543</v>
      </c>
      <c r="P21" s="36">
        <v>6</v>
      </c>
      <c r="Q21" s="36"/>
      <c r="R21" s="165"/>
      <c r="S21" s="85"/>
      <c r="T21" s="29"/>
      <c r="U21" s="4"/>
      <c r="V21" s="4"/>
      <c r="W21" s="4"/>
      <c r="Z21" s="3"/>
      <c r="AA21" s="3"/>
      <c r="AB21" s="3"/>
    </row>
    <row r="22" spans="1:28" ht="19.5" customHeight="1" x14ac:dyDescent="0.25">
      <c r="A22" s="2"/>
      <c r="B22" s="83">
        <v>16</v>
      </c>
      <c r="C22" s="142" t="s">
        <v>126</v>
      </c>
      <c r="D22" s="334" t="s">
        <v>748</v>
      </c>
      <c r="E22" s="334" t="s">
        <v>749</v>
      </c>
      <c r="F22" s="83">
        <v>2006</v>
      </c>
      <c r="G22" s="83" t="s">
        <v>12</v>
      </c>
      <c r="H22" s="83" t="s">
        <v>7</v>
      </c>
      <c r="I22" s="51">
        <v>92</v>
      </c>
      <c r="J22" s="51">
        <v>92</v>
      </c>
      <c r="K22" s="51">
        <v>88</v>
      </c>
      <c r="L22" s="51">
        <v>86</v>
      </c>
      <c r="M22" s="51">
        <v>91</v>
      </c>
      <c r="N22" s="51">
        <v>93</v>
      </c>
      <c r="O22" s="86">
        <f t="shared" si="1"/>
        <v>542</v>
      </c>
      <c r="P22" s="36">
        <v>8</v>
      </c>
      <c r="Q22" s="36"/>
      <c r="R22" s="165"/>
      <c r="S22" s="85"/>
      <c r="T22" s="29"/>
      <c r="U22" s="4"/>
      <c r="V22" s="4"/>
      <c r="W22" s="4"/>
      <c r="Z22" s="3"/>
      <c r="AA22" s="3"/>
      <c r="AB22" s="3"/>
    </row>
    <row r="23" spans="1:28" ht="19.5" customHeight="1" x14ac:dyDescent="0.25">
      <c r="A23" s="2"/>
      <c r="B23" s="83">
        <v>17</v>
      </c>
      <c r="C23" s="142" t="s">
        <v>607</v>
      </c>
      <c r="D23" s="334" t="s">
        <v>123</v>
      </c>
      <c r="E23" s="334" t="s">
        <v>608</v>
      </c>
      <c r="F23" s="83">
        <v>2008</v>
      </c>
      <c r="G23" s="83" t="s">
        <v>12</v>
      </c>
      <c r="H23" s="83" t="s">
        <v>7</v>
      </c>
      <c r="I23" s="51">
        <v>91</v>
      </c>
      <c r="J23" s="51">
        <v>89</v>
      </c>
      <c r="K23" s="51">
        <v>90</v>
      </c>
      <c r="L23" s="51">
        <v>88</v>
      </c>
      <c r="M23" s="51">
        <v>93</v>
      </c>
      <c r="N23" s="51">
        <v>91</v>
      </c>
      <c r="O23" s="86">
        <f t="shared" si="1"/>
        <v>542</v>
      </c>
      <c r="P23" s="36">
        <v>7</v>
      </c>
      <c r="Q23" s="36"/>
      <c r="R23" s="165">
        <v>35</v>
      </c>
      <c r="S23" s="85" t="s">
        <v>7</v>
      </c>
      <c r="T23" s="29"/>
      <c r="U23" s="4"/>
      <c r="V23" s="4"/>
      <c r="W23" s="4"/>
      <c r="Z23" s="3"/>
      <c r="AA23" s="3"/>
      <c r="AB23" s="3"/>
    </row>
    <row r="24" spans="1:28" ht="19.5" customHeight="1" x14ac:dyDescent="0.25">
      <c r="B24" s="83">
        <v>18</v>
      </c>
      <c r="C24" s="142" t="s">
        <v>564</v>
      </c>
      <c r="D24" s="334" t="s">
        <v>226</v>
      </c>
      <c r="E24" s="334" t="s">
        <v>227</v>
      </c>
      <c r="F24" s="83">
        <v>2008</v>
      </c>
      <c r="G24" s="83" t="s">
        <v>12</v>
      </c>
      <c r="H24" s="83" t="s">
        <v>8</v>
      </c>
      <c r="I24" s="51">
        <v>90</v>
      </c>
      <c r="J24" s="51">
        <v>92</v>
      </c>
      <c r="K24" s="51">
        <v>91</v>
      </c>
      <c r="L24" s="51">
        <v>91</v>
      </c>
      <c r="M24" s="51">
        <v>87</v>
      </c>
      <c r="N24" s="51">
        <v>89</v>
      </c>
      <c r="O24" s="86">
        <f t="shared" si="1"/>
        <v>540</v>
      </c>
      <c r="P24" s="36">
        <v>10</v>
      </c>
      <c r="Q24" s="36"/>
      <c r="R24" s="165">
        <v>34</v>
      </c>
      <c r="S24" s="85" t="s">
        <v>8</v>
      </c>
      <c r="T24" s="29"/>
      <c r="U24" s="4"/>
      <c r="V24" s="4"/>
      <c r="W24" s="4"/>
      <c r="Z24" s="3"/>
      <c r="AA24" s="3"/>
      <c r="AB24" s="3"/>
    </row>
    <row r="25" spans="1:28" x14ac:dyDescent="0.25">
      <c r="A25" s="7"/>
      <c r="B25" s="83">
        <v>19</v>
      </c>
      <c r="C25" s="142" t="s">
        <v>710</v>
      </c>
      <c r="D25" s="334" t="s">
        <v>134</v>
      </c>
      <c r="E25" s="334" t="s">
        <v>711</v>
      </c>
      <c r="F25" s="83">
        <v>2010</v>
      </c>
      <c r="G25" s="83" t="s">
        <v>12</v>
      </c>
      <c r="H25" s="83" t="s">
        <v>6</v>
      </c>
      <c r="I25" s="51">
        <v>91</v>
      </c>
      <c r="J25" s="51">
        <v>91</v>
      </c>
      <c r="K25" s="51">
        <v>86</v>
      </c>
      <c r="L25" s="51">
        <v>92</v>
      </c>
      <c r="M25" s="51">
        <v>91</v>
      </c>
      <c r="N25" s="51">
        <v>88</v>
      </c>
      <c r="O25" s="86">
        <f t="shared" si="1"/>
        <v>539</v>
      </c>
      <c r="P25" s="36">
        <v>10</v>
      </c>
      <c r="Q25" s="36"/>
      <c r="R25" s="87"/>
      <c r="S25" s="85"/>
      <c r="T25" s="29"/>
      <c r="U25" s="4"/>
      <c r="V25" s="4"/>
      <c r="W25" s="4"/>
      <c r="Z25" s="3"/>
      <c r="AA25" s="3"/>
      <c r="AB25" s="3"/>
    </row>
    <row r="26" spans="1:28" x14ac:dyDescent="0.25">
      <c r="A26" s="7"/>
      <c r="B26" s="83">
        <v>20</v>
      </c>
      <c r="C26" s="142" t="s">
        <v>651</v>
      </c>
      <c r="D26" s="334" t="s">
        <v>652</v>
      </c>
      <c r="E26" s="334" t="s">
        <v>217</v>
      </c>
      <c r="F26" s="83">
        <v>2006</v>
      </c>
      <c r="G26" s="83" t="s">
        <v>12</v>
      </c>
      <c r="H26" s="83" t="s">
        <v>7</v>
      </c>
      <c r="I26" s="51">
        <v>88</v>
      </c>
      <c r="J26" s="51">
        <v>91</v>
      </c>
      <c r="K26" s="51">
        <v>89</v>
      </c>
      <c r="L26" s="51">
        <v>88</v>
      </c>
      <c r="M26" s="51">
        <v>88</v>
      </c>
      <c r="N26" s="51">
        <v>91</v>
      </c>
      <c r="O26" s="86">
        <f t="shared" si="1"/>
        <v>535</v>
      </c>
      <c r="P26" s="36">
        <v>7</v>
      </c>
      <c r="Q26" s="112"/>
      <c r="R26" s="87"/>
      <c r="S26" s="36"/>
      <c r="T26" s="29"/>
      <c r="U26" s="4"/>
      <c r="V26" s="4"/>
      <c r="W26" s="4"/>
      <c r="Z26" s="3"/>
      <c r="AA26" s="3"/>
      <c r="AB26" s="3"/>
    </row>
    <row r="27" spans="1:28" x14ac:dyDescent="0.25">
      <c r="A27" s="7"/>
      <c r="B27" s="83">
        <v>21</v>
      </c>
      <c r="C27" s="142" t="s">
        <v>202</v>
      </c>
      <c r="D27" s="334" t="s">
        <v>767</v>
      </c>
      <c r="E27" s="334" t="s">
        <v>768</v>
      </c>
      <c r="F27" s="83">
        <v>2010</v>
      </c>
      <c r="G27" s="83" t="s">
        <v>12</v>
      </c>
      <c r="H27" s="83" t="s">
        <v>7</v>
      </c>
      <c r="I27" s="51">
        <v>83</v>
      </c>
      <c r="J27" s="51">
        <v>88</v>
      </c>
      <c r="K27" s="51">
        <v>95</v>
      </c>
      <c r="L27" s="51">
        <v>92</v>
      </c>
      <c r="M27" s="51">
        <v>89</v>
      </c>
      <c r="N27" s="51">
        <v>87</v>
      </c>
      <c r="O27" s="86">
        <f t="shared" si="1"/>
        <v>534</v>
      </c>
      <c r="P27" s="36">
        <v>6</v>
      </c>
      <c r="Q27" s="36"/>
      <c r="R27" s="87"/>
      <c r="S27" s="85"/>
      <c r="T27" s="29"/>
      <c r="U27" s="4"/>
      <c r="V27" s="4"/>
      <c r="W27" s="4"/>
      <c r="Z27" s="3"/>
      <c r="AA27" s="3"/>
      <c r="AB27" s="3"/>
    </row>
    <row r="28" spans="1:28" x14ac:dyDescent="0.25">
      <c r="B28" s="83">
        <v>22</v>
      </c>
      <c r="C28" s="142" t="s">
        <v>590</v>
      </c>
      <c r="D28" s="334" t="s">
        <v>591</v>
      </c>
      <c r="E28" s="334" t="s">
        <v>592</v>
      </c>
      <c r="F28" s="83">
        <v>2010</v>
      </c>
      <c r="G28" s="83" t="s">
        <v>12</v>
      </c>
      <c r="H28" s="83" t="s">
        <v>6</v>
      </c>
      <c r="I28" s="51">
        <v>88</v>
      </c>
      <c r="J28" s="51">
        <v>91</v>
      </c>
      <c r="K28" s="51">
        <v>92</v>
      </c>
      <c r="L28" s="51">
        <v>90</v>
      </c>
      <c r="M28" s="51">
        <v>88</v>
      </c>
      <c r="N28" s="51">
        <v>84</v>
      </c>
      <c r="O28" s="86">
        <f t="shared" si="1"/>
        <v>533</v>
      </c>
      <c r="P28" s="36">
        <v>4</v>
      </c>
      <c r="Q28" s="36"/>
      <c r="R28" s="87"/>
      <c r="S28" s="85"/>
      <c r="T28" s="29"/>
      <c r="U28" s="4"/>
      <c r="V28" s="4"/>
      <c r="W28" s="4"/>
      <c r="Z28" s="3"/>
      <c r="AA28" s="3"/>
      <c r="AB28" s="3"/>
    </row>
    <row r="29" spans="1:28" x14ac:dyDescent="0.25">
      <c r="B29" s="83">
        <v>23</v>
      </c>
      <c r="C29" s="142" t="s">
        <v>693</v>
      </c>
      <c r="D29" s="334" t="s">
        <v>694</v>
      </c>
      <c r="E29" s="334" t="s">
        <v>219</v>
      </c>
      <c r="F29" s="83">
        <v>2008</v>
      </c>
      <c r="G29" s="83" t="s">
        <v>12</v>
      </c>
      <c r="H29" s="83" t="s">
        <v>7</v>
      </c>
      <c r="I29" s="51">
        <v>90</v>
      </c>
      <c r="J29" s="51">
        <v>83</v>
      </c>
      <c r="K29" s="51">
        <v>87</v>
      </c>
      <c r="L29" s="51">
        <v>88</v>
      </c>
      <c r="M29" s="51">
        <v>90</v>
      </c>
      <c r="N29" s="51">
        <v>92</v>
      </c>
      <c r="O29" s="86">
        <f t="shared" si="1"/>
        <v>530</v>
      </c>
      <c r="P29" s="36">
        <v>8</v>
      </c>
      <c r="Q29" s="36"/>
      <c r="R29" s="87"/>
      <c r="S29" s="85"/>
      <c r="T29" s="29"/>
      <c r="U29" s="4"/>
      <c r="V29" s="4"/>
      <c r="W29" s="4"/>
      <c r="Z29" s="3"/>
      <c r="AA29" s="3"/>
      <c r="AB29" s="3"/>
    </row>
    <row r="30" spans="1:28" x14ac:dyDescent="0.25">
      <c r="B30" s="83">
        <v>24</v>
      </c>
      <c r="C30" s="142" t="s">
        <v>738</v>
      </c>
      <c r="D30" s="334" t="s">
        <v>33</v>
      </c>
      <c r="E30" s="334" t="s">
        <v>739</v>
      </c>
      <c r="F30" s="83">
        <v>2007</v>
      </c>
      <c r="G30" s="83" t="s">
        <v>12</v>
      </c>
      <c r="H30" s="83" t="s">
        <v>6</v>
      </c>
      <c r="I30" s="51">
        <v>90</v>
      </c>
      <c r="J30" s="51">
        <v>90</v>
      </c>
      <c r="K30" s="51">
        <v>86</v>
      </c>
      <c r="L30" s="51">
        <v>83</v>
      </c>
      <c r="M30" s="51">
        <v>92</v>
      </c>
      <c r="N30" s="51">
        <v>88</v>
      </c>
      <c r="O30" s="86">
        <f t="shared" si="1"/>
        <v>529</v>
      </c>
      <c r="P30" s="36">
        <v>7</v>
      </c>
      <c r="Q30" s="36"/>
      <c r="R30" s="87"/>
      <c r="S30" s="85"/>
      <c r="T30" s="29"/>
      <c r="U30" s="4"/>
      <c r="V30" s="4"/>
      <c r="W30" s="4"/>
      <c r="Z30" s="3"/>
      <c r="AA30" s="3"/>
      <c r="AB30" s="3"/>
    </row>
    <row r="31" spans="1:28" x14ac:dyDescent="0.25">
      <c r="B31" s="83">
        <v>25</v>
      </c>
      <c r="C31" s="142" t="s">
        <v>108</v>
      </c>
      <c r="D31" s="334" t="s">
        <v>144</v>
      </c>
      <c r="E31" s="334" t="s">
        <v>626</v>
      </c>
      <c r="F31" s="83">
        <v>2009</v>
      </c>
      <c r="G31" s="83" t="s">
        <v>12</v>
      </c>
      <c r="H31" s="83" t="s">
        <v>7</v>
      </c>
      <c r="I31" s="51">
        <v>83</v>
      </c>
      <c r="J31" s="51">
        <v>88</v>
      </c>
      <c r="K31" s="51">
        <v>88</v>
      </c>
      <c r="L31" s="51">
        <v>92</v>
      </c>
      <c r="M31" s="51">
        <v>85</v>
      </c>
      <c r="N31" s="51">
        <v>90</v>
      </c>
      <c r="O31" s="86">
        <f t="shared" si="1"/>
        <v>526</v>
      </c>
      <c r="P31" s="36">
        <v>3</v>
      </c>
      <c r="Q31" s="36"/>
      <c r="R31" s="87"/>
      <c r="S31" s="85"/>
      <c r="T31" s="29"/>
      <c r="U31" s="4"/>
      <c r="V31" s="4"/>
      <c r="W31" s="4"/>
      <c r="Z31" s="3"/>
      <c r="AA31" s="3"/>
      <c r="AB31" s="3"/>
    </row>
    <row r="32" spans="1:28" x14ac:dyDescent="0.25">
      <c r="B32" s="83">
        <v>26</v>
      </c>
      <c r="C32" s="142" t="s">
        <v>535</v>
      </c>
      <c r="D32" s="334" t="s">
        <v>436</v>
      </c>
      <c r="E32" s="334" t="s">
        <v>536</v>
      </c>
      <c r="F32" s="83">
        <v>2008</v>
      </c>
      <c r="G32" s="83" t="s">
        <v>12</v>
      </c>
      <c r="H32" s="83" t="s">
        <v>6</v>
      </c>
      <c r="I32" s="51">
        <v>90</v>
      </c>
      <c r="J32" s="51">
        <v>92</v>
      </c>
      <c r="K32" s="51">
        <v>89</v>
      </c>
      <c r="L32" s="51">
        <v>84</v>
      </c>
      <c r="M32" s="51">
        <v>82</v>
      </c>
      <c r="N32" s="51">
        <v>88</v>
      </c>
      <c r="O32" s="86">
        <f t="shared" si="1"/>
        <v>525</v>
      </c>
      <c r="P32" s="36">
        <v>10</v>
      </c>
      <c r="Q32" s="36"/>
      <c r="R32" s="87"/>
      <c r="S32" s="85"/>
      <c r="T32" s="29"/>
      <c r="U32" s="4"/>
      <c r="V32" s="4"/>
      <c r="W32" s="4"/>
      <c r="Z32" s="3"/>
      <c r="AA32" s="3"/>
      <c r="AB32" s="3"/>
    </row>
    <row r="33" spans="2:28" x14ac:dyDescent="0.25">
      <c r="B33" s="83">
        <v>27</v>
      </c>
      <c r="C33" s="142" t="s">
        <v>553</v>
      </c>
      <c r="D33" s="334" t="s">
        <v>554</v>
      </c>
      <c r="E33" s="334" t="s">
        <v>555</v>
      </c>
      <c r="F33" s="83">
        <v>2008</v>
      </c>
      <c r="G33" s="83" t="s">
        <v>12</v>
      </c>
      <c r="H33" s="83" t="s">
        <v>6</v>
      </c>
      <c r="I33" s="51">
        <v>86</v>
      </c>
      <c r="J33" s="51">
        <v>91</v>
      </c>
      <c r="K33" s="51">
        <v>84</v>
      </c>
      <c r="L33" s="51">
        <v>83</v>
      </c>
      <c r="M33" s="51">
        <v>91</v>
      </c>
      <c r="N33" s="51">
        <v>90</v>
      </c>
      <c r="O33" s="86">
        <f t="shared" si="1"/>
        <v>525</v>
      </c>
      <c r="P33" s="36">
        <v>6</v>
      </c>
      <c r="Q33" s="36"/>
      <c r="R33" s="87"/>
      <c r="S33" s="85"/>
      <c r="T33" s="29"/>
      <c r="U33" s="4"/>
      <c r="V33" s="4"/>
      <c r="W33" s="4"/>
      <c r="Z33" s="3"/>
      <c r="AA33" s="3"/>
      <c r="AB33" s="3"/>
    </row>
    <row r="34" spans="2:28" x14ac:dyDescent="0.25">
      <c r="B34" s="83">
        <v>28</v>
      </c>
      <c r="C34" s="142" t="s">
        <v>268</v>
      </c>
      <c r="D34" s="334" t="s">
        <v>656</v>
      </c>
      <c r="E34" s="334" t="s">
        <v>888</v>
      </c>
      <c r="F34" s="83">
        <v>2004</v>
      </c>
      <c r="G34" s="83" t="s">
        <v>12</v>
      </c>
      <c r="H34" s="83" t="s">
        <v>7</v>
      </c>
      <c r="I34" s="51">
        <v>87</v>
      </c>
      <c r="J34" s="51">
        <v>90</v>
      </c>
      <c r="K34" s="51">
        <v>89</v>
      </c>
      <c r="L34" s="51">
        <v>85</v>
      </c>
      <c r="M34" s="51">
        <v>87</v>
      </c>
      <c r="N34" s="51">
        <v>87</v>
      </c>
      <c r="O34" s="86">
        <f t="shared" si="1"/>
        <v>525</v>
      </c>
      <c r="P34" s="36">
        <v>5</v>
      </c>
      <c r="Q34" s="112"/>
      <c r="R34" s="87"/>
      <c r="S34" s="36"/>
      <c r="T34" s="29"/>
      <c r="U34" s="4"/>
      <c r="V34" s="4"/>
      <c r="W34" s="4"/>
      <c r="Z34" s="3"/>
      <c r="AA34" s="3"/>
      <c r="AB34" s="3"/>
    </row>
    <row r="35" spans="2:28" x14ac:dyDescent="0.25">
      <c r="B35" s="83">
        <v>29</v>
      </c>
      <c r="C35" s="142" t="s">
        <v>617</v>
      </c>
      <c r="D35" s="334" t="s">
        <v>618</v>
      </c>
      <c r="E35" s="334" t="s">
        <v>619</v>
      </c>
      <c r="F35" s="83">
        <v>2008</v>
      </c>
      <c r="G35" s="83" t="s">
        <v>12</v>
      </c>
      <c r="H35" s="83" t="s">
        <v>8</v>
      </c>
      <c r="I35" s="51">
        <v>85</v>
      </c>
      <c r="J35" s="51">
        <v>85</v>
      </c>
      <c r="K35" s="51">
        <v>88</v>
      </c>
      <c r="L35" s="51">
        <v>91</v>
      </c>
      <c r="M35" s="51">
        <v>88</v>
      </c>
      <c r="N35" s="51">
        <v>88</v>
      </c>
      <c r="O35" s="86">
        <f t="shared" si="1"/>
        <v>525</v>
      </c>
      <c r="P35" s="36">
        <v>5</v>
      </c>
      <c r="Q35" s="36"/>
      <c r="R35" s="87"/>
      <c r="S35" s="85"/>
      <c r="T35" s="29"/>
      <c r="U35" s="4"/>
      <c r="V35" s="4"/>
      <c r="W35" s="4"/>
      <c r="Z35" s="3"/>
      <c r="AA35" s="3"/>
      <c r="AB35" s="3"/>
    </row>
    <row r="36" spans="2:28" x14ac:dyDescent="0.25">
      <c r="B36" s="83">
        <v>30</v>
      </c>
      <c r="C36" s="142" t="s">
        <v>630</v>
      </c>
      <c r="D36" s="334" t="s">
        <v>631</v>
      </c>
      <c r="E36" s="334" t="s">
        <v>632</v>
      </c>
      <c r="F36" s="83">
        <v>2009</v>
      </c>
      <c r="G36" s="83" t="s">
        <v>12</v>
      </c>
      <c r="H36" s="83" t="s">
        <v>8</v>
      </c>
      <c r="I36" s="51">
        <v>86</v>
      </c>
      <c r="J36" s="51">
        <v>87</v>
      </c>
      <c r="K36" s="51">
        <v>91</v>
      </c>
      <c r="L36" s="51">
        <v>89</v>
      </c>
      <c r="M36" s="51">
        <v>85</v>
      </c>
      <c r="N36" s="51">
        <v>85</v>
      </c>
      <c r="O36" s="86">
        <f t="shared" si="1"/>
        <v>523</v>
      </c>
      <c r="P36" s="36">
        <v>5</v>
      </c>
      <c r="Q36" s="36"/>
      <c r="R36" s="87"/>
      <c r="S36" s="85"/>
      <c r="T36" s="29"/>
      <c r="U36" s="4"/>
      <c r="V36" s="4"/>
      <c r="W36" s="4"/>
      <c r="Z36" s="3"/>
      <c r="AA36" s="3"/>
      <c r="AB36" s="3"/>
    </row>
    <row r="37" spans="2:28" x14ac:dyDescent="0.25">
      <c r="B37" s="83">
        <v>31</v>
      </c>
      <c r="C37" s="142" t="s">
        <v>658</v>
      </c>
      <c r="D37" s="334" t="s">
        <v>659</v>
      </c>
      <c r="E37" s="334" t="s">
        <v>660</v>
      </c>
      <c r="F37" s="83">
        <v>2005</v>
      </c>
      <c r="G37" s="83" t="s">
        <v>12</v>
      </c>
      <c r="H37" s="83" t="s">
        <v>7</v>
      </c>
      <c r="I37" s="51">
        <v>89</v>
      </c>
      <c r="J37" s="51">
        <v>87</v>
      </c>
      <c r="K37" s="51">
        <v>76</v>
      </c>
      <c r="L37" s="51">
        <v>92</v>
      </c>
      <c r="M37" s="51">
        <v>89</v>
      </c>
      <c r="N37" s="51">
        <v>88</v>
      </c>
      <c r="O37" s="86">
        <f t="shared" si="1"/>
        <v>521</v>
      </c>
      <c r="P37" s="36">
        <v>6</v>
      </c>
      <c r="Q37" s="112"/>
      <c r="R37" s="87"/>
      <c r="S37" s="36"/>
      <c r="T37" s="29"/>
      <c r="U37" s="4"/>
      <c r="V37" s="4"/>
      <c r="W37" s="4"/>
      <c r="Z37" s="3"/>
      <c r="AA37" s="3"/>
      <c r="AB37" s="3"/>
    </row>
    <row r="38" spans="2:28" x14ac:dyDescent="0.25">
      <c r="B38" s="83">
        <v>32</v>
      </c>
      <c r="C38" s="142" t="s">
        <v>204</v>
      </c>
      <c r="D38" s="334" t="s">
        <v>746</v>
      </c>
      <c r="E38" s="334" t="s">
        <v>747</v>
      </c>
      <c r="F38" s="83">
        <v>2010</v>
      </c>
      <c r="G38" s="83" t="s">
        <v>12</v>
      </c>
      <c r="H38" s="83" t="s">
        <v>7</v>
      </c>
      <c r="I38" s="51">
        <v>87</v>
      </c>
      <c r="J38" s="51">
        <v>80</v>
      </c>
      <c r="K38" s="51">
        <v>91</v>
      </c>
      <c r="L38" s="51">
        <v>84</v>
      </c>
      <c r="M38" s="51">
        <v>84</v>
      </c>
      <c r="N38" s="51">
        <v>85</v>
      </c>
      <c r="O38" s="86">
        <f t="shared" si="1"/>
        <v>511</v>
      </c>
      <c r="P38" s="36">
        <v>4</v>
      </c>
      <c r="Q38" s="36"/>
      <c r="R38" s="87"/>
      <c r="S38" s="85"/>
      <c r="T38" s="29"/>
      <c r="U38" s="4"/>
      <c r="V38" s="4"/>
      <c r="W38" s="4"/>
      <c r="Z38" s="3"/>
      <c r="AA38" s="3"/>
      <c r="AB38" s="3"/>
    </row>
    <row r="39" spans="2:28" x14ac:dyDescent="0.25">
      <c r="B39" s="83">
        <v>33</v>
      </c>
      <c r="C39" s="142" t="s">
        <v>764</v>
      </c>
      <c r="D39" s="334" t="s">
        <v>765</v>
      </c>
      <c r="E39" s="334" t="s">
        <v>766</v>
      </c>
      <c r="F39" s="83">
        <v>2010</v>
      </c>
      <c r="G39" s="83" t="s">
        <v>12</v>
      </c>
      <c r="H39" s="83" t="s">
        <v>6</v>
      </c>
      <c r="I39" s="51">
        <v>86</v>
      </c>
      <c r="J39" s="51">
        <v>87</v>
      </c>
      <c r="K39" s="51">
        <v>84</v>
      </c>
      <c r="L39" s="51">
        <v>83</v>
      </c>
      <c r="M39" s="51">
        <v>80</v>
      </c>
      <c r="N39" s="51">
        <v>91</v>
      </c>
      <c r="O39" s="86">
        <f t="shared" ref="O39:O57" si="2">SUM(I39:N39)</f>
        <v>511</v>
      </c>
      <c r="P39" s="36">
        <v>3</v>
      </c>
      <c r="Q39" s="36"/>
      <c r="R39" s="87"/>
      <c r="S39" s="85"/>
      <c r="T39" s="29"/>
      <c r="U39" s="4"/>
      <c r="V39" s="4"/>
      <c r="W39" s="4"/>
      <c r="Z39" s="3"/>
      <c r="AA39" s="3"/>
      <c r="AB39" s="3"/>
    </row>
    <row r="40" spans="2:28" x14ac:dyDescent="0.25">
      <c r="B40" s="83">
        <v>34</v>
      </c>
      <c r="C40" s="142" t="s">
        <v>279</v>
      </c>
      <c r="D40" s="334" t="s">
        <v>691</v>
      </c>
      <c r="E40" s="334" t="s">
        <v>769</v>
      </c>
      <c r="F40" s="83">
        <v>2012</v>
      </c>
      <c r="G40" s="83" t="s">
        <v>12</v>
      </c>
      <c r="H40" s="83" t="s">
        <v>7</v>
      </c>
      <c r="I40" s="51">
        <v>88</v>
      </c>
      <c r="J40" s="51">
        <v>81</v>
      </c>
      <c r="K40" s="51">
        <v>87</v>
      </c>
      <c r="L40" s="51">
        <v>79</v>
      </c>
      <c r="M40" s="51">
        <v>88</v>
      </c>
      <c r="N40" s="51">
        <v>82</v>
      </c>
      <c r="O40" s="86">
        <f t="shared" si="2"/>
        <v>505</v>
      </c>
      <c r="P40" s="36">
        <v>1</v>
      </c>
      <c r="Q40" s="36"/>
      <c r="R40" s="87"/>
      <c r="S40" s="85"/>
      <c r="T40" s="29"/>
      <c r="U40" s="4"/>
      <c r="V40" s="4"/>
      <c r="W40" s="4"/>
      <c r="Z40" s="3"/>
      <c r="AA40" s="3"/>
      <c r="AB40" s="3"/>
    </row>
    <row r="41" spans="2:28" x14ac:dyDescent="0.25">
      <c r="B41" s="83">
        <v>35</v>
      </c>
      <c r="C41" s="239" t="s">
        <v>199</v>
      </c>
      <c r="D41" s="339" t="s">
        <v>661</v>
      </c>
      <c r="E41" s="339" t="s">
        <v>662</v>
      </c>
      <c r="F41" s="340">
        <v>2010</v>
      </c>
      <c r="G41" s="340" t="s">
        <v>12</v>
      </c>
      <c r="H41" s="83" t="s">
        <v>7</v>
      </c>
      <c r="I41" s="51">
        <v>84</v>
      </c>
      <c r="J41" s="51">
        <v>82</v>
      </c>
      <c r="K41" s="51">
        <v>82</v>
      </c>
      <c r="L41" s="51">
        <v>89</v>
      </c>
      <c r="M41" s="51">
        <v>82</v>
      </c>
      <c r="N41" s="51">
        <v>81</v>
      </c>
      <c r="O41" s="86">
        <f t="shared" si="2"/>
        <v>500</v>
      </c>
      <c r="P41" s="85">
        <v>5</v>
      </c>
      <c r="Q41" s="36"/>
      <c r="R41" s="87"/>
      <c r="S41" s="85"/>
    </row>
    <row r="42" spans="2:28" x14ac:dyDescent="0.25">
      <c r="B42" s="83">
        <v>36</v>
      </c>
      <c r="C42" s="142" t="s">
        <v>732</v>
      </c>
      <c r="D42" s="334" t="s">
        <v>733</v>
      </c>
      <c r="E42" s="334" t="s">
        <v>734</v>
      </c>
      <c r="F42" s="83">
        <v>2007</v>
      </c>
      <c r="G42" s="83" t="s">
        <v>12</v>
      </c>
      <c r="H42" s="83" t="s">
        <v>6</v>
      </c>
      <c r="I42" s="51">
        <v>81</v>
      </c>
      <c r="J42" s="51">
        <v>82</v>
      </c>
      <c r="K42" s="51">
        <v>82</v>
      </c>
      <c r="L42" s="51">
        <v>83</v>
      </c>
      <c r="M42" s="51">
        <v>87</v>
      </c>
      <c r="N42" s="51">
        <v>83</v>
      </c>
      <c r="O42" s="86">
        <f t="shared" si="2"/>
        <v>498</v>
      </c>
      <c r="P42" s="36">
        <v>5</v>
      </c>
      <c r="Q42" s="36"/>
      <c r="R42" s="87"/>
      <c r="S42" s="85"/>
      <c r="T42" s="29"/>
      <c r="U42" s="4"/>
      <c r="V42" s="4"/>
      <c r="W42" s="4"/>
      <c r="Z42" s="3"/>
      <c r="AA42" s="3"/>
      <c r="AB42" s="3"/>
    </row>
    <row r="43" spans="2:28" x14ac:dyDescent="0.25">
      <c r="B43" s="83">
        <v>37</v>
      </c>
      <c r="C43" s="142" t="s">
        <v>122</v>
      </c>
      <c r="D43" s="334" t="s">
        <v>144</v>
      </c>
      <c r="E43" s="334" t="s">
        <v>721</v>
      </c>
      <c r="F43" s="83">
        <v>2011</v>
      </c>
      <c r="G43" s="83" t="s">
        <v>12</v>
      </c>
      <c r="H43" s="83" t="s">
        <v>7</v>
      </c>
      <c r="I43" s="51">
        <v>84</v>
      </c>
      <c r="J43" s="51">
        <v>80</v>
      </c>
      <c r="K43" s="51">
        <v>86</v>
      </c>
      <c r="L43" s="51">
        <v>84</v>
      </c>
      <c r="M43" s="51">
        <v>79</v>
      </c>
      <c r="N43" s="51">
        <v>84</v>
      </c>
      <c r="O43" s="86">
        <f t="shared" si="2"/>
        <v>497</v>
      </c>
      <c r="P43" s="36">
        <v>3</v>
      </c>
      <c r="Q43" s="36"/>
      <c r="R43" s="87"/>
      <c r="S43" s="85"/>
      <c r="T43" s="29"/>
      <c r="U43" s="4"/>
      <c r="V43" s="4"/>
      <c r="W43" s="4"/>
      <c r="Z43" s="3"/>
      <c r="AA43" s="3"/>
      <c r="AB43" s="3"/>
    </row>
    <row r="44" spans="2:28" x14ac:dyDescent="0.25">
      <c r="B44" s="83">
        <v>38</v>
      </c>
      <c r="C44" s="142" t="s">
        <v>604</v>
      </c>
      <c r="D44" s="334" t="s">
        <v>605</v>
      </c>
      <c r="E44" s="334" t="s">
        <v>606</v>
      </c>
      <c r="F44" s="83">
        <v>2008</v>
      </c>
      <c r="G44" s="83" t="s">
        <v>12</v>
      </c>
      <c r="H44" s="83" t="s">
        <v>8</v>
      </c>
      <c r="I44" s="51">
        <v>83</v>
      </c>
      <c r="J44" s="51">
        <v>85</v>
      </c>
      <c r="K44" s="51">
        <v>81</v>
      </c>
      <c r="L44" s="51">
        <v>84</v>
      </c>
      <c r="M44" s="51">
        <v>81</v>
      </c>
      <c r="N44" s="51">
        <v>82</v>
      </c>
      <c r="O44" s="86">
        <f t="shared" si="2"/>
        <v>496</v>
      </c>
      <c r="P44" s="36">
        <v>2</v>
      </c>
      <c r="Q44" s="36"/>
      <c r="R44" s="87"/>
      <c r="S44" s="85"/>
      <c r="T44" s="29"/>
      <c r="U44" s="4"/>
      <c r="V44" s="4"/>
      <c r="W44" s="4"/>
      <c r="Z44" s="3"/>
      <c r="AA44" s="3"/>
      <c r="AB44" s="3"/>
    </row>
    <row r="45" spans="2:28" x14ac:dyDescent="0.25">
      <c r="B45" s="83">
        <v>39</v>
      </c>
      <c r="C45" s="142" t="s">
        <v>620</v>
      </c>
      <c r="D45" s="334" t="s">
        <v>621</v>
      </c>
      <c r="E45" s="334" t="s">
        <v>622</v>
      </c>
      <c r="F45" s="83">
        <v>2009</v>
      </c>
      <c r="G45" s="83" t="s">
        <v>12</v>
      </c>
      <c r="H45" s="83" t="s">
        <v>8</v>
      </c>
      <c r="I45" s="51">
        <v>84</v>
      </c>
      <c r="J45" s="51">
        <v>86</v>
      </c>
      <c r="K45" s="51">
        <v>83</v>
      </c>
      <c r="L45" s="51">
        <v>80</v>
      </c>
      <c r="M45" s="321">
        <v>83</v>
      </c>
      <c r="N45" s="321">
        <v>80</v>
      </c>
      <c r="O45" s="86">
        <f t="shared" si="2"/>
        <v>496</v>
      </c>
      <c r="P45" s="36">
        <v>2</v>
      </c>
      <c r="Q45" s="36"/>
      <c r="R45" s="87"/>
      <c r="S45" s="85"/>
      <c r="T45" s="29"/>
      <c r="U45" s="4"/>
      <c r="V45" s="4"/>
      <c r="W45" s="4"/>
      <c r="Z45" s="3"/>
      <c r="AA45" s="3"/>
      <c r="AB45" s="3"/>
    </row>
    <row r="46" spans="2:28" x14ac:dyDescent="0.25">
      <c r="B46" s="83">
        <v>40</v>
      </c>
      <c r="C46" s="142" t="s">
        <v>110</v>
      </c>
      <c r="D46" s="334" t="s">
        <v>691</v>
      </c>
      <c r="E46" s="334" t="s">
        <v>692</v>
      </c>
      <c r="F46" s="83">
        <v>2008</v>
      </c>
      <c r="G46" s="83" t="s">
        <v>12</v>
      </c>
      <c r="H46" s="83" t="s">
        <v>7</v>
      </c>
      <c r="I46" s="51">
        <v>85</v>
      </c>
      <c r="J46" s="51">
        <v>83</v>
      </c>
      <c r="K46" s="51">
        <v>84</v>
      </c>
      <c r="L46" s="51">
        <v>84</v>
      </c>
      <c r="M46" s="51">
        <v>79</v>
      </c>
      <c r="N46" s="51">
        <v>80</v>
      </c>
      <c r="O46" s="86">
        <f t="shared" si="2"/>
        <v>495</v>
      </c>
      <c r="P46" s="36">
        <v>4</v>
      </c>
      <c r="Q46" s="36"/>
      <c r="R46" s="87"/>
      <c r="S46" s="85"/>
      <c r="T46" s="29"/>
      <c r="U46" s="4"/>
      <c r="V46" s="4"/>
      <c r="W46" s="4"/>
      <c r="Z46" s="3"/>
      <c r="AA46" s="3"/>
      <c r="AB46" s="3"/>
    </row>
    <row r="47" spans="2:28" x14ac:dyDescent="0.25">
      <c r="B47" s="83">
        <v>41</v>
      </c>
      <c r="C47" s="142" t="s">
        <v>623</v>
      </c>
      <c r="D47" s="334" t="s">
        <v>624</v>
      </c>
      <c r="E47" s="334" t="s">
        <v>625</v>
      </c>
      <c r="F47" s="83">
        <v>2009</v>
      </c>
      <c r="G47" s="83" t="s">
        <v>12</v>
      </c>
      <c r="H47" s="83" t="s">
        <v>8</v>
      </c>
      <c r="I47" s="51">
        <v>85</v>
      </c>
      <c r="J47" s="51">
        <v>81</v>
      </c>
      <c r="K47" s="51">
        <v>84</v>
      </c>
      <c r="L47" s="51">
        <v>87</v>
      </c>
      <c r="M47" s="51">
        <v>79</v>
      </c>
      <c r="N47" s="51">
        <v>79</v>
      </c>
      <c r="O47" s="86">
        <f t="shared" si="2"/>
        <v>495</v>
      </c>
      <c r="P47" s="36">
        <v>0</v>
      </c>
      <c r="Q47" s="36"/>
      <c r="R47" s="87"/>
      <c r="S47" s="85"/>
      <c r="T47" s="29"/>
      <c r="U47" s="4"/>
      <c r="V47" s="4"/>
      <c r="W47" s="4"/>
      <c r="Z47" s="3"/>
      <c r="AA47" s="3"/>
      <c r="AB47" s="3"/>
    </row>
    <row r="48" spans="2:28" x14ac:dyDescent="0.25">
      <c r="B48" s="83">
        <v>42</v>
      </c>
      <c r="C48" s="142" t="s">
        <v>588</v>
      </c>
      <c r="D48" s="334" t="s">
        <v>33</v>
      </c>
      <c r="E48" s="334" t="s">
        <v>589</v>
      </c>
      <c r="F48" s="83">
        <v>2013</v>
      </c>
      <c r="G48" s="83" t="s">
        <v>12</v>
      </c>
      <c r="H48" s="83" t="s">
        <v>6</v>
      </c>
      <c r="I48" s="85">
        <v>82</v>
      </c>
      <c r="J48" s="36">
        <v>85</v>
      </c>
      <c r="K48" s="36">
        <v>79</v>
      </c>
      <c r="L48" s="36">
        <v>79</v>
      </c>
      <c r="M48" s="36">
        <v>79</v>
      </c>
      <c r="N48" s="85">
        <v>85</v>
      </c>
      <c r="O48" s="86">
        <f t="shared" si="2"/>
        <v>489</v>
      </c>
      <c r="P48" s="36">
        <v>1</v>
      </c>
      <c r="Q48" s="36"/>
      <c r="R48" s="87"/>
      <c r="S48" s="85"/>
      <c r="T48" s="29"/>
      <c r="U48" s="4"/>
      <c r="V48" s="4"/>
      <c r="W48" s="4"/>
      <c r="Z48" s="3"/>
      <c r="AA48" s="3"/>
      <c r="AB48" s="3"/>
    </row>
    <row r="49" spans="2:28" x14ac:dyDescent="0.25">
      <c r="B49" s="83">
        <v>43</v>
      </c>
      <c r="C49" s="142" t="s">
        <v>241</v>
      </c>
      <c r="D49" s="334" t="s">
        <v>653</v>
      </c>
      <c r="E49" s="334" t="s">
        <v>654</v>
      </c>
      <c r="F49" s="83">
        <v>2006</v>
      </c>
      <c r="G49" s="83" t="s">
        <v>12</v>
      </c>
      <c r="H49" s="83" t="s">
        <v>7</v>
      </c>
      <c r="I49" s="51">
        <v>87</v>
      </c>
      <c r="J49" s="51">
        <v>82</v>
      </c>
      <c r="K49" s="51">
        <v>83</v>
      </c>
      <c r="L49" s="51">
        <v>82</v>
      </c>
      <c r="M49" s="51">
        <v>83</v>
      </c>
      <c r="N49" s="51">
        <v>70</v>
      </c>
      <c r="O49" s="86">
        <f t="shared" si="2"/>
        <v>487</v>
      </c>
      <c r="P49" s="36">
        <v>3</v>
      </c>
      <c r="Q49" s="36"/>
      <c r="R49" s="87"/>
      <c r="S49" s="85"/>
      <c r="T49" s="29"/>
      <c r="U49" s="4"/>
      <c r="V49" s="4"/>
      <c r="W49" s="4"/>
      <c r="Z49" s="3"/>
      <c r="AA49" s="3"/>
      <c r="AB49" s="3"/>
    </row>
    <row r="50" spans="2:28" x14ac:dyDescent="0.25">
      <c r="B50" s="83">
        <v>44</v>
      </c>
      <c r="C50" s="142" t="s">
        <v>182</v>
      </c>
      <c r="D50" s="334" t="s">
        <v>144</v>
      </c>
      <c r="E50" s="334" t="s">
        <v>655</v>
      </c>
      <c r="F50" s="83">
        <v>2006</v>
      </c>
      <c r="G50" s="83" t="s">
        <v>12</v>
      </c>
      <c r="H50" s="83" t="s">
        <v>7</v>
      </c>
      <c r="I50" s="51">
        <v>85</v>
      </c>
      <c r="J50" s="51">
        <v>80</v>
      </c>
      <c r="K50" s="51">
        <v>76</v>
      </c>
      <c r="L50" s="51">
        <v>82</v>
      </c>
      <c r="M50" s="51">
        <v>79</v>
      </c>
      <c r="N50" s="51">
        <v>83</v>
      </c>
      <c r="O50" s="86">
        <f t="shared" si="2"/>
        <v>485</v>
      </c>
      <c r="P50" s="36">
        <v>3</v>
      </c>
      <c r="Q50" s="112"/>
      <c r="R50" s="87"/>
      <c r="S50" s="36"/>
      <c r="T50" s="29"/>
      <c r="U50" s="4"/>
      <c r="V50" s="4"/>
      <c r="W50" s="4"/>
      <c r="Z50" s="3"/>
      <c r="AA50" s="3"/>
      <c r="AB50" s="3"/>
    </row>
    <row r="51" spans="2:28" x14ac:dyDescent="0.25">
      <c r="B51" s="83">
        <v>45</v>
      </c>
      <c r="C51" s="142" t="s">
        <v>688</v>
      </c>
      <c r="D51" s="334" t="s">
        <v>689</v>
      </c>
      <c r="E51" s="334" t="s">
        <v>690</v>
      </c>
      <c r="F51" s="83">
        <v>2009</v>
      </c>
      <c r="G51" s="83" t="s">
        <v>12</v>
      </c>
      <c r="H51" s="83" t="s">
        <v>7</v>
      </c>
      <c r="I51" s="51">
        <v>76</v>
      </c>
      <c r="J51" s="51">
        <v>83</v>
      </c>
      <c r="K51" s="51">
        <v>80</v>
      </c>
      <c r="L51" s="51">
        <v>79</v>
      </c>
      <c r="M51" s="51">
        <v>82</v>
      </c>
      <c r="N51" s="51">
        <v>81</v>
      </c>
      <c r="O51" s="86">
        <f t="shared" si="2"/>
        <v>481</v>
      </c>
      <c r="P51" s="36">
        <v>3</v>
      </c>
      <c r="Q51" s="36"/>
      <c r="R51" s="87"/>
      <c r="S51" s="85"/>
      <c r="T51" s="29"/>
      <c r="U51" s="4"/>
      <c r="V51" s="4"/>
      <c r="W51" s="4"/>
      <c r="Z51" s="3"/>
      <c r="AA51" s="3"/>
      <c r="AB51" s="3"/>
    </row>
    <row r="52" spans="2:28" x14ac:dyDescent="0.25">
      <c r="B52" s="83">
        <v>46</v>
      </c>
      <c r="C52" s="142" t="s">
        <v>636</v>
      </c>
      <c r="D52" s="334" t="s">
        <v>637</v>
      </c>
      <c r="E52" s="334" t="s">
        <v>638</v>
      </c>
      <c r="F52" s="83">
        <v>2010</v>
      </c>
      <c r="G52" s="83" t="s">
        <v>12</v>
      </c>
      <c r="H52" s="83" t="s">
        <v>8</v>
      </c>
      <c r="I52" s="51">
        <v>83</v>
      </c>
      <c r="J52" s="51">
        <v>76</v>
      </c>
      <c r="K52" s="51">
        <v>79</v>
      </c>
      <c r="L52" s="51">
        <v>79</v>
      </c>
      <c r="M52" s="51">
        <v>80</v>
      </c>
      <c r="N52" s="51">
        <v>78</v>
      </c>
      <c r="O52" s="86">
        <f t="shared" si="2"/>
        <v>475</v>
      </c>
      <c r="P52" s="36">
        <v>2</v>
      </c>
      <c r="Q52" s="36"/>
      <c r="R52" s="87"/>
      <c r="S52" s="85"/>
      <c r="T52" s="29"/>
      <c r="U52" s="4"/>
      <c r="V52" s="4"/>
      <c r="W52" s="4"/>
      <c r="Z52" s="3"/>
      <c r="AA52" s="3"/>
      <c r="AB52" s="3"/>
    </row>
    <row r="53" spans="2:28" x14ac:dyDescent="0.25">
      <c r="B53" s="83">
        <v>47</v>
      </c>
      <c r="C53" s="142" t="s">
        <v>613</v>
      </c>
      <c r="D53" s="334" t="s">
        <v>614</v>
      </c>
      <c r="E53" s="334" t="s">
        <v>615</v>
      </c>
      <c r="F53" s="83">
        <v>2010</v>
      </c>
      <c r="G53" s="83" t="s">
        <v>12</v>
      </c>
      <c r="H53" s="83" t="s">
        <v>6</v>
      </c>
      <c r="I53" s="51">
        <v>74</v>
      </c>
      <c r="J53" s="51">
        <v>84</v>
      </c>
      <c r="K53" s="51">
        <v>79</v>
      </c>
      <c r="L53" s="51">
        <v>81</v>
      </c>
      <c r="M53" s="51">
        <v>66</v>
      </c>
      <c r="N53" s="51">
        <v>86</v>
      </c>
      <c r="O53" s="86">
        <f t="shared" si="2"/>
        <v>470</v>
      </c>
      <c r="P53" s="36">
        <v>2</v>
      </c>
      <c r="Q53" s="36"/>
      <c r="R53" s="87"/>
      <c r="S53" s="85"/>
    </row>
    <row r="54" spans="2:28" x14ac:dyDescent="0.25">
      <c r="B54" s="83">
        <v>48</v>
      </c>
      <c r="C54" s="142" t="s">
        <v>115</v>
      </c>
      <c r="D54" s="334" t="s">
        <v>211</v>
      </c>
      <c r="E54" s="334" t="s">
        <v>30</v>
      </c>
      <c r="F54" s="83">
        <v>2010</v>
      </c>
      <c r="G54" s="83" t="s">
        <v>12</v>
      </c>
      <c r="H54" s="83" t="s">
        <v>7</v>
      </c>
      <c r="I54" s="51">
        <v>77</v>
      </c>
      <c r="J54" s="51">
        <v>77</v>
      </c>
      <c r="K54" s="51">
        <v>76</v>
      </c>
      <c r="L54" s="51">
        <v>81</v>
      </c>
      <c r="M54" s="51">
        <v>81</v>
      </c>
      <c r="N54" s="51">
        <v>78</v>
      </c>
      <c r="O54" s="86">
        <f t="shared" si="2"/>
        <v>470</v>
      </c>
      <c r="P54" s="36">
        <v>1</v>
      </c>
      <c r="Q54" s="36"/>
      <c r="R54" s="87"/>
      <c r="S54" s="85"/>
    </row>
    <row r="55" spans="2:28" x14ac:dyDescent="0.25">
      <c r="B55" s="83">
        <v>49</v>
      </c>
      <c r="C55" s="142" t="s">
        <v>788</v>
      </c>
      <c r="D55" s="334" t="s">
        <v>223</v>
      </c>
      <c r="E55" s="334" t="s">
        <v>789</v>
      </c>
      <c r="F55" s="83">
        <v>2011</v>
      </c>
      <c r="G55" s="83" t="s">
        <v>12</v>
      </c>
      <c r="H55" s="83" t="s">
        <v>7</v>
      </c>
      <c r="I55" s="51">
        <v>70</v>
      </c>
      <c r="J55" s="51">
        <v>77</v>
      </c>
      <c r="K55" s="51">
        <v>80</v>
      </c>
      <c r="L55" s="51">
        <v>78</v>
      </c>
      <c r="M55" s="51">
        <v>80</v>
      </c>
      <c r="N55" s="51">
        <v>78</v>
      </c>
      <c r="O55" s="86">
        <f t="shared" si="2"/>
        <v>463</v>
      </c>
      <c r="P55" s="36">
        <v>4</v>
      </c>
      <c r="Q55" s="36"/>
      <c r="R55" s="87"/>
      <c r="S55" s="85"/>
    </row>
    <row r="56" spans="2:28" x14ac:dyDescent="0.25">
      <c r="B56" s="83">
        <v>50</v>
      </c>
      <c r="C56" s="142" t="s">
        <v>633</v>
      </c>
      <c r="D56" s="334" t="s">
        <v>634</v>
      </c>
      <c r="E56" s="334" t="s">
        <v>635</v>
      </c>
      <c r="F56" s="83">
        <v>2010</v>
      </c>
      <c r="G56" s="83" t="s">
        <v>12</v>
      </c>
      <c r="H56" s="83" t="s">
        <v>8</v>
      </c>
      <c r="I56" s="51">
        <v>82</v>
      </c>
      <c r="J56" s="51">
        <v>67</v>
      </c>
      <c r="K56" s="51">
        <v>70</v>
      </c>
      <c r="L56" s="51">
        <v>87</v>
      </c>
      <c r="M56" s="51">
        <v>78</v>
      </c>
      <c r="N56" s="51">
        <v>74</v>
      </c>
      <c r="O56" s="86">
        <f t="shared" si="2"/>
        <v>458</v>
      </c>
      <c r="P56" s="36">
        <v>1</v>
      </c>
      <c r="Q56" s="36"/>
      <c r="R56" s="87"/>
      <c r="S56" s="85"/>
    </row>
    <row r="57" spans="2:28" x14ac:dyDescent="0.25">
      <c r="B57" s="83">
        <v>51</v>
      </c>
      <c r="C57" s="142" t="s">
        <v>639</v>
      </c>
      <c r="D57" s="334" t="s">
        <v>640</v>
      </c>
      <c r="E57" s="334" t="s">
        <v>641</v>
      </c>
      <c r="F57" s="83">
        <v>2010</v>
      </c>
      <c r="G57" s="83" t="s">
        <v>12</v>
      </c>
      <c r="H57" s="83" t="s">
        <v>8</v>
      </c>
      <c r="I57" s="51">
        <v>74</v>
      </c>
      <c r="J57" s="51">
        <v>71</v>
      </c>
      <c r="K57" s="51">
        <v>76</v>
      </c>
      <c r="L57" s="51">
        <v>67</v>
      </c>
      <c r="M57" s="51">
        <v>66</v>
      </c>
      <c r="N57" s="51">
        <v>72</v>
      </c>
      <c r="O57" s="86">
        <f t="shared" si="2"/>
        <v>426</v>
      </c>
      <c r="P57" s="36">
        <v>0</v>
      </c>
      <c r="Q57" s="36"/>
      <c r="R57" s="87"/>
      <c r="S57" s="85"/>
    </row>
    <row r="58" spans="2:28" x14ac:dyDescent="0.25">
      <c r="B58" s="83" t="s">
        <v>891</v>
      </c>
      <c r="C58" s="239" t="s">
        <v>616</v>
      </c>
      <c r="D58" s="339" t="s">
        <v>256</v>
      </c>
      <c r="E58" s="339" t="s">
        <v>225</v>
      </c>
      <c r="F58" s="340">
        <v>2007</v>
      </c>
      <c r="G58" s="340" t="s">
        <v>12</v>
      </c>
      <c r="H58" s="83" t="s">
        <v>8</v>
      </c>
      <c r="I58" s="85"/>
      <c r="J58" s="86"/>
      <c r="K58" s="36"/>
      <c r="L58" s="36"/>
      <c r="M58" s="112"/>
      <c r="N58" s="36"/>
      <c r="O58" s="85"/>
      <c r="P58" s="85"/>
      <c r="Q58" s="85"/>
      <c r="R58" s="162"/>
      <c r="S58" s="162"/>
      <c r="T58" s="3"/>
      <c r="W58" s="1"/>
      <c r="X58" s="1"/>
      <c r="Y58" s="1"/>
    </row>
  </sheetData>
  <sortState xmlns:xlrd2="http://schemas.microsoft.com/office/spreadsheetml/2017/richdata2" ref="B7:S14">
    <sortCondition descending="1" ref="Q7:Q14"/>
  </sortState>
  <phoneticPr fontId="64" type="noConversion"/>
  <pageMargins left="0.23622047244094491" right="0.23622047244094491" top="0.74803149606299213" bottom="0.74803149606299213" header="0.31496062992125984" footer="0.31496062992125984"/>
  <pageSetup paperSize="9" scale="8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50"/>
  </sheetPr>
  <dimension ref="A1:Z26"/>
  <sheetViews>
    <sheetView topLeftCell="B2" zoomScaleNormal="100" workbookViewId="0">
      <selection activeCell="B2" sqref="B2"/>
    </sheetView>
  </sheetViews>
  <sheetFormatPr defaultRowHeight="15" x14ac:dyDescent="0.25"/>
  <cols>
    <col min="1" max="1" width="1.42578125" style="4" customWidth="1"/>
    <col min="2" max="2" width="4.7109375" style="20" customWidth="1"/>
    <col min="3" max="3" width="12.7109375" style="7" customWidth="1"/>
    <col min="4" max="4" width="12.140625" style="7" customWidth="1"/>
    <col min="5" max="5" width="15.7109375" style="7" customWidth="1"/>
    <col min="6" max="6" width="11.7109375" style="7" customWidth="1"/>
    <col min="7" max="7" width="6.85546875" style="4" customWidth="1"/>
    <col min="8" max="8" width="9.28515625" style="29" customWidth="1"/>
    <col min="9" max="11" width="5.7109375" style="29" customWidth="1"/>
    <col min="12" max="12" width="5.7109375" style="4" customWidth="1"/>
    <col min="13" max="13" width="5.7109375" style="34" customWidth="1"/>
    <col min="14" max="15" width="5.7109375" style="29" customWidth="1"/>
    <col min="16" max="16" width="5.7109375" style="37" customWidth="1"/>
    <col min="17" max="17" width="5.7109375" style="29" customWidth="1"/>
    <col min="18" max="19" width="9.140625" style="4"/>
    <col min="20" max="24" width="9.140625" style="3"/>
    <col min="25" max="16384" width="9.140625" style="1"/>
  </cols>
  <sheetData>
    <row r="1" spans="1:26" ht="15" customHeight="1" x14ac:dyDescent="0.25">
      <c r="A1" s="8"/>
      <c r="B1" s="16"/>
      <c r="C1" s="22"/>
      <c r="F1" s="9"/>
      <c r="G1" s="10"/>
      <c r="H1" s="14"/>
      <c r="I1" s="14"/>
      <c r="J1" s="14"/>
      <c r="K1" s="14"/>
      <c r="L1" s="10"/>
    </row>
    <row r="2" spans="1:26" ht="18" x14ac:dyDescent="0.25">
      <c r="A2" s="8"/>
      <c r="B2" s="17"/>
      <c r="C2" s="12"/>
      <c r="D2" s="8"/>
      <c r="E2" s="8"/>
      <c r="F2" s="12"/>
      <c r="G2" s="39" t="s">
        <v>329</v>
      </c>
      <c r="H2" s="14"/>
      <c r="I2" s="14"/>
      <c r="J2" s="14"/>
      <c r="K2" s="14"/>
      <c r="L2" s="10"/>
    </row>
    <row r="3" spans="1:26" ht="18" x14ac:dyDescent="0.25">
      <c r="A3" s="13"/>
      <c r="B3" s="16"/>
      <c r="C3" s="22"/>
      <c r="F3" s="9"/>
      <c r="G3" s="24" t="s">
        <v>330</v>
      </c>
      <c r="H3" s="14"/>
      <c r="I3" s="14"/>
      <c r="J3" s="14"/>
      <c r="K3" s="14"/>
      <c r="L3" s="10"/>
    </row>
    <row r="4" spans="1:26" ht="21" x14ac:dyDescent="0.35">
      <c r="A4" s="2"/>
      <c r="B4" s="18"/>
      <c r="C4" s="5"/>
      <c r="D4" s="5"/>
      <c r="E4" s="6"/>
      <c r="F4" s="6"/>
      <c r="G4" s="2"/>
      <c r="H4" s="28"/>
      <c r="I4" s="28"/>
      <c r="J4" s="28"/>
      <c r="K4" s="28"/>
      <c r="L4" s="10"/>
    </row>
    <row r="5" spans="1:26" ht="18.75" x14ac:dyDescent="0.3">
      <c r="A5" s="2"/>
      <c r="B5" s="173" t="s">
        <v>259</v>
      </c>
      <c r="C5" s="6"/>
      <c r="D5" s="6"/>
      <c r="E5" s="6"/>
      <c r="F5" s="6"/>
      <c r="G5" s="28"/>
      <c r="H5" s="28"/>
      <c r="I5" s="28"/>
      <c r="J5" s="28"/>
      <c r="K5" s="28"/>
      <c r="L5" s="15"/>
    </row>
    <row r="6" spans="1:26" s="34" customFormat="1" ht="36.75" customHeight="1" x14ac:dyDescent="0.25">
      <c r="A6" s="40"/>
      <c r="B6" s="113" t="s">
        <v>21</v>
      </c>
      <c r="C6" s="119" t="s">
        <v>111</v>
      </c>
      <c r="D6" s="143" t="s">
        <v>20</v>
      </c>
      <c r="E6" s="143" t="s">
        <v>257</v>
      </c>
      <c r="F6" s="144" t="s">
        <v>253</v>
      </c>
      <c r="G6" s="119" t="s">
        <v>192</v>
      </c>
      <c r="H6" s="119" t="s">
        <v>102</v>
      </c>
      <c r="I6" s="119">
        <v>1</v>
      </c>
      <c r="J6" s="119">
        <v>2</v>
      </c>
      <c r="K6" s="119">
        <v>3</v>
      </c>
      <c r="L6" s="119">
        <v>4</v>
      </c>
      <c r="M6" s="119">
        <v>5</v>
      </c>
      <c r="N6" s="119">
        <v>6</v>
      </c>
      <c r="O6" s="119" t="s">
        <v>1</v>
      </c>
      <c r="P6" s="119" t="s">
        <v>2</v>
      </c>
      <c r="Q6" s="119" t="s">
        <v>101</v>
      </c>
      <c r="R6" s="133" t="s">
        <v>3</v>
      </c>
      <c r="S6" s="119" t="s">
        <v>4</v>
      </c>
      <c r="V6" s="42"/>
      <c r="W6" s="42"/>
      <c r="X6" s="42"/>
      <c r="Y6" s="42"/>
      <c r="Z6" s="42"/>
    </row>
    <row r="7" spans="1:26" ht="19.5" customHeight="1" x14ac:dyDescent="0.3">
      <c r="A7" s="2"/>
      <c r="B7" s="83">
        <v>1</v>
      </c>
      <c r="C7" s="83" t="s">
        <v>496</v>
      </c>
      <c r="D7" s="334" t="s">
        <v>25</v>
      </c>
      <c r="E7" s="334" t="s">
        <v>117</v>
      </c>
      <c r="F7" s="83">
        <v>1985</v>
      </c>
      <c r="G7" s="83" t="s">
        <v>5</v>
      </c>
      <c r="H7" s="83" t="s">
        <v>8</v>
      </c>
      <c r="I7" s="52">
        <v>88</v>
      </c>
      <c r="J7" s="52">
        <v>92</v>
      </c>
      <c r="K7" s="52">
        <v>87</v>
      </c>
      <c r="L7" s="52">
        <v>92</v>
      </c>
      <c r="M7" s="52">
        <v>93</v>
      </c>
      <c r="N7" s="52">
        <v>88</v>
      </c>
      <c r="O7" s="86">
        <f t="shared" ref="O7:O20" si="0">SUM(I7:N7)</f>
        <v>540</v>
      </c>
      <c r="P7" s="313">
        <v>7</v>
      </c>
      <c r="Q7" s="128">
        <v>231.3</v>
      </c>
      <c r="R7" s="329">
        <v>51</v>
      </c>
      <c r="S7" s="36" t="s">
        <v>8</v>
      </c>
      <c r="T7" s="4"/>
      <c r="U7" s="4"/>
      <c r="Y7" s="3"/>
      <c r="Z7" s="3"/>
    </row>
    <row r="8" spans="1:26" ht="19.5" customHeight="1" x14ac:dyDescent="0.25">
      <c r="A8" s="2"/>
      <c r="B8" s="83">
        <v>2</v>
      </c>
      <c r="C8" s="83" t="s">
        <v>578</v>
      </c>
      <c r="D8" s="334" t="s">
        <v>278</v>
      </c>
      <c r="E8" s="334" t="s">
        <v>579</v>
      </c>
      <c r="F8" s="83">
        <v>1977</v>
      </c>
      <c r="G8" s="83" t="s">
        <v>5</v>
      </c>
      <c r="H8" s="83" t="s">
        <v>7</v>
      </c>
      <c r="I8" s="310">
        <v>90</v>
      </c>
      <c r="J8" s="310">
        <v>90</v>
      </c>
      <c r="K8" s="310">
        <v>96</v>
      </c>
      <c r="L8" s="310">
        <v>93</v>
      </c>
      <c r="M8" s="310">
        <v>88</v>
      </c>
      <c r="N8" s="310">
        <v>96</v>
      </c>
      <c r="O8" s="86">
        <f t="shared" si="0"/>
        <v>553</v>
      </c>
      <c r="P8" s="313">
        <v>12</v>
      </c>
      <c r="Q8" s="128">
        <v>228.7</v>
      </c>
      <c r="R8" s="328">
        <v>47.15</v>
      </c>
      <c r="S8" s="265" t="s">
        <v>7</v>
      </c>
      <c r="T8" s="4"/>
      <c r="U8" s="4"/>
      <c r="Y8" s="3"/>
      <c r="Z8" s="3"/>
    </row>
    <row r="9" spans="1:26" ht="19.5" customHeight="1" x14ac:dyDescent="0.25">
      <c r="A9" s="2"/>
      <c r="B9" s="83">
        <v>3</v>
      </c>
      <c r="C9" s="83" t="s">
        <v>790</v>
      </c>
      <c r="D9" s="334" t="s">
        <v>23</v>
      </c>
      <c r="E9" s="334" t="s">
        <v>232</v>
      </c>
      <c r="F9" s="83">
        <v>2000</v>
      </c>
      <c r="G9" s="83" t="s">
        <v>5</v>
      </c>
      <c r="H9" s="83" t="s">
        <v>7</v>
      </c>
      <c r="I9" s="316">
        <v>91</v>
      </c>
      <c r="J9" s="316">
        <v>92</v>
      </c>
      <c r="K9" s="316">
        <v>91</v>
      </c>
      <c r="L9" s="316">
        <v>96</v>
      </c>
      <c r="M9" s="316">
        <v>92</v>
      </c>
      <c r="N9" s="316">
        <v>85</v>
      </c>
      <c r="O9" s="86">
        <f t="shared" si="0"/>
        <v>547</v>
      </c>
      <c r="P9" s="313">
        <v>7</v>
      </c>
      <c r="Q9" s="128">
        <v>209.6</v>
      </c>
      <c r="R9" s="328"/>
      <c r="S9" s="36"/>
      <c r="T9" s="4"/>
      <c r="U9" s="4"/>
      <c r="Y9" s="3"/>
      <c r="Z9" s="3"/>
    </row>
    <row r="10" spans="1:26" ht="19.5" customHeight="1" x14ac:dyDescent="0.25">
      <c r="A10" s="2"/>
      <c r="B10" s="83">
        <v>4</v>
      </c>
      <c r="C10" s="147" t="s">
        <v>560</v>
      </c>
      <c r="D10" s="341" t="s">
        <v>246</v>
      </c>
      <c r="E10" s="341" t="s">
        <v>247</v>
      </c>
      <c r="F10" s="322">
        <v>2002</v>
      </c>
      <c r="G10" s="322" t="s">
        <v>5</v>
      </c>
      <c r="H10" s="322" t="s">
        <v>7</v>
      </c>
      <c r="I10" s="316">
        <v>94</v>
      </c>
      <c r="J10" s="316">
        <v>91</v>
      </c>
      <c r="K10" s="316">
        <v>92</v>
      </c>
      <c r="L10" s="316">
        <v>91</v>
      </c>
      <c r="M10" s="316">
        <v>91</v>
      </c>
      <c r="N10" s="316">
        <v>94</v>
      </c>
      <c r="O10" s="86">
        <f t="shared" si="0"/>
        <v>553</v>
      </c>
      <c r="P10" s="36">
        <v>13</v>
      </c>
      <c r="Q10" s="326">
        <v>186.5</v>
      </c>
      <c r="R10" s="328"/>
      <c r="S10" s="36"/>
      <c r="T10" s="4"/>
      <c r="U10" s="4"/>
      <c r="Y10" s="3"/>
      <c r="Z10" s="3"/>
    </row>
    <row r="11" spans="1:26" ht="19.5" customHeight="1" x14ac:dyDescent="0.25">
      <c r="A11" s="2"/>
      <c r="B11" s="83">
        <v>5</v>
      </c>
      <c r="C11" s="83" t="s">
        <v>534</v>
      </c>
      <c r="D11" s="334" t="s">
        <v>22</v>
      </c>
      <c r="E11" s="334" t="s">
        <v>231</v>
      </c>
      <c r="F11" s="83">
        <v>1997</v>
      </c>
      <c r="G11" s="83" t="s">
        <v>5</v>
      </c>
      <c r="H11" s="83" t="s">
        <v>7</v>
      </c>
      <c r="I11" s="316">
        <v>92</v>
      </c>
      <c r="J11" s="316">
        <v>94</v>
      </c>
      <c r="K11" s="316">
        <v>96</v>
      </c>
      <c r="L11" s="316">
        <v>92</v>
      </c>
      <c r="M11" s="316">
        <v>92</v>
      </c>
      <c r="N11" s="316">
        <v>91</v>
      </c>
      <c r="O11" s="86">
        <f t="shared" si="0"/>
        <v>557</v>
      </c>
      <c r="P11" s="313">
        <v>10</v>
      </c>
      <c r="Q11" s="128">
        <v>166.2</v>
      </c>
      <c r="R11" s="328">
        <v>35.619999999999997</v>
      </c>
      <c r="S11" s="265" t="s">
        <v>7</v>
      </c>
      <c r="T11" s="4"/>
      <c r="U11" s="4"/>
      <c r="Y11" s="3"/>
      <c r="Z11" s="3"/>
    </row>
    <row r="12" spans="1:26" ht="19.5" customHeight="1" x14ac:dyDescent="0.25">
      <c r="A12" s="2"/>
      <c r="B12" s="83">
        <v>6</v>
      </c>
      <c r="C12" s="83" t="s">
        <v>213</v>
      </c>
      <c r="D12" s="334" t="s">
        <v>770</v>
      </c>
      <c r="E12" s="334" t="s">
        <v>771</v>
      </c>
      <c r="F12" s="83">
        <v>1995</v>
      </c>
      <c r="G12" s="83" t="s">
        <v>5</v>
      </c>
      <c r="H12" s="83" t="s">
        <v>7</v>
      </c>
      <c r="I12" s="52">
        <v>92</v>
      </c>
      <c r="J12" s="52">
        <v>92</v>
      </c>
      <c r="K12" s="52">
        <v>90</v>
      </c>
      <c r="L12" s="52">
        <v>89</v>
      </c>
      <c r="M12" s="52">
        <v>94</v>
      </c>
      <c r="N12" s="52">
        <v>92</v>
      </c>
      <c r="O12" s="86">
        <f t="shared" si="0"/>
        <v>549</v>
      </c>
      <c r="P12" s="313">
        <v>9</v>
      </c>
      <c r="Q12" s="128">
        <v>148.30000000000001</v>
      </c>
      <c r="R12" s="328"/>
      <c r="S12" s="36"/>
      <c r="T12" s="4"/>
      <c r="U12" s="4"/>
      <c r="Y12" s="3"/>
      <c r="Z12" s="3"/>
    </row>
    <row r="13" spans="1:26" ht="19.5" customHeight="1" x14ac:dyDescent="0.25">
      <c r="A13" s="2"/>
      <c r="B13" s="83">
        <v>7</v>
      </c>
      <c r="C13" s="83" t="s">
        <v>520</v>
      </c>
      <c r="D13" s="334" t="s">
        <v>521</v>
      </c>
      <c r="E13" s="334" t="s">
        <v>522</v>
      </c>
      <c r="F13" s="83">
        <v>2001</v>
      </c>
      <c r="G13" s="83" t="s">
        <v>5</v>
      </c>
      <c r="H13" s="83" t="s">
        <v>8</v>
      </c>
      <c r="I13" s="316">
        <v>96</v>
      </c>
      <c r="J13" s="316">
        <v>93</v>
      </c>
      <c r="K13" s="316">
        <v>95</v>
      </c>
      <c r="L13" s="316">
        <v>94</v>
      </c>
      <c r="M13" s="316">
        <v>96</v>
      </c>
      <c r="N13" s="316">
        <v>92</v>
      </c>
      <c r="O13" s="86">
        <f t="shared" si="0"/>
        <v>566</v>
      </c>
      <c r="P13" s="313">
        <v>14</v>
      </c>
      <c r="Q13" s="128">
        <v>127.3</v>
      </c>
      <c r="R13" s="328">
        <v>27.92</v>
      </c>
      <c r="S13" s="36" t="s">
        <v>8</v>
      </c>
      <c r="T13" s="4"/>
      <c r="U13" s="4"/>
      <c r="Y13" s="3"/>
      <c r="Z13" s="3"/>
    </row>
    <row r="14" spans="1:26" ht="19.5" customHeight="1" x14ac:dyDescent="0.25">
      <c r="A14" s="2"/>
      <c r="B14" s="83">
        <v>8</v>
      </c>
      <c r="C14" s="83" t="s">
        <v>527</v>
      </c>
      <c r="D14" s="334" t="s">
        <v>23</v>
      </c>
      <c r="E14" s="334" t="s">
        <v>229</v>
      </c>
      <c r="F14" s="83">
        <v>1982</v>
      </c>
      <c r="G14" s="83" t="s">
        <v>5</v>
      </c>
      <c r="H14" s="83" t="s">
        <v>7</v>
      </c>
      <c r="I14" s="316">
        <v>86</v>
      </c>
      <c r="J14" s="316">
        <v>89</v>
      </c>
      <c r="K14" s="316">
        <v>89</v>
      </c>
      <c r="L14" s="316">
        <v>94</v>
      </c>
      <c r="M14" s="316">
        <v>88</v>
      </c>
      <c r="N14" s="316">
        <v>93</v>
      </c>
      <c r="O14" s="86">
        <f t="shared" si="0"/>
        <v>539</v>
      </c>
      <c r="P14" s="313">
        <v>7</v>
      </c>
      <c r="Q14" s="327">
        <v>102.4</v>
      </c>
      <c r="R14" s="328"/>
      <c r="S14" s="36"/>
      <c r="T14" s="4"/>
      <c r="U14" s="4"/>
      <c r="Y14" s="3"/>
      <c r="Z14" s="3"/>
    </row>
    <row r="15" spans="1:26" ht="19.5" customHeight="1" x14ac:dyDescent="0.25">
      <c r="A15" s="2"/>
      <c r="B15" s="83">
        <v>9</v>
      </c>
      <c r="C15" s="83" t="s">
        <v>559</v>
      </c>
      <c r="D15" s="334" t="s">
        <v>235</v>
      </c>
      <c r="E15" s="334" t="s">
        <v>236</v>
      </c>
      <c r="F15" s="83">
        <v>1972</v>
      </c>
      <c r="G15" s="83" t="s">
        <v>5</v>
      </c>
      <c r="H15" s="83" t="s">
        <v>7</v>
      </c>
      <c r="I15" s="314">
        <v>95</v>
      </c>
      <c r="J15" s="314">
        <v>89</v>
      </c>
      <c r="K15" s="314">
        <v>89</v>
      </c>
      <c r="L15" s="314">
        <v>91</v>
      </c>
      <c r="M15" s="314">
        <v>86</v>
      </c>
      <c r="N15" s="314">
        <v>86</v>
      </c>
      <c r="O15" s="86">
        <f t="shared" si="0"/>
        <v>536</v>
      </c>
      <c r="P15" s="313">
        <v>4</v>
      </c>
      <c r="Q15" s="36"/>
      <c r="R15" s="328">
        <v>20.23</v>
      </c>
      <c r="S15" s="265" t="s">
        <v>7</v>
      </c>
      <c r="T15" s="4"/>
      <c r="U15" s="4"/>
      <c r="Y15" s="3"/>
      <c r="Z15" s="3"/>
    </row>
    <row r="16" spans="1:26" ht="19.5" customHeight="1" x14ac:dyDescent="0.25">
      <c r="A16" s="2"/>
      <c r="B16" s="83">
        <v>10</v>
      </c>
      <c r="C16" s="83" t="s">
        <v>753</v>
      </c>
      <c r="D16" s="334" t="s">
        <v>754</v>
      </c>
      <c r="E16" s="334" t="s">
        <v>755</v>
      </c>
      <c r="F16" s="83">
        <v>1976</v>
      </c>
      <c r="G16" s="83" t="s">
        <v>5</v>
      </c>
      <c r="H16" s="83" t="s">
        <v>7</v>
      </c>
      <c r="I16" s="316">
        <v>88</v>
      </c>
      <c r="J16" s="316">
        <v>88</v>
      </c>
      <c r="K16" s="316">
        <v>83</v>
      </c>
      <c r="L16" s="316">
        <v>93</v>
      </c>
      <c r="M16" s="316">
        <v>86</v>
      </c>
      <c r="N16" s="316">
        <v>89</v>
      </c>
      <c r="O16" s="86">
        <f t="shared" si="0"/>
        <v>527</v>
      </c>
      <c r="P16" s="313">
        <v>3</v>
      </c>
      <c r="Q16" s="36"/>
      <c r="R16" s="328"/>
      <c r="S16" s="36"/>
      <c r="T16" s="4"/>
      <c r="U16" s="4"/>
      <c r="Y16" s="3"/>
      <c r="Z16" s="3"/>
    </row>
    <row r="17" spans="1:26" ht="19.5" customHeight="1" x14ac:dyDescent="0.25">
      <c r="A17" s="2"/>
      <c r="B17" s="83">
        <v>11</v>
      </c>
      <c r="C17" s="83" t="s">
        <v>740</v>
      </c>
      <c r="D17" s="334" t="s">
        <v>741</v>
      </c>
      <c r="E17" s="334" t="s">
        <v>742</v>
      </c>
      <c r="F17" s="83">
        <v>2003</v>
      </c>
      <c r="G17" s="83" t="s">
        <v>5</v>
      </c>
      <c r="H17" s="83" t="s">
        <v>8</v>
      </c>
      <c r="I17" s="316">
        <v>84</v>
      </c>
      <c r="J17" s="316">
        <v>89</v>
      </c>
      <c r="K17" s="316">
        <v>87</v>
      </c>
      <c r="L17" s="316">
        <v>89</v>
      </c>
      <c r="M17" s="316">
        <v>87</v>
      </c>
      <c r="N17" s="316">
        <v>90</v>
      </c>
      <c r="O17" s="86">
        <f t="shared" si="0"/>
        <v>526</v>
      </c>
      <c r="P17" s="313">
        <v>3</v>
      </c>
      <c r="Q17" s="36"/>
      <c r="R17" s="328"/>
      <c r="S17" s="36"/>
      <c r="T17" s="4"/>
      <c r="U17" s="4"/>
      <c r="Y17" s="3"/>
      <c r="Z17" s="3"/>
    </row>
    <row r="18" spans="1:26" ht="19.5" customHeight="1" x14ac:dyDescent="0.25">
      <c r="A18" s="2"/>
      <c r="B18" s="83">
        <v>12</v>
      </c>
      <c r="C18" s="83" t="s">
        <v>162</v>
      </c>
      <c r="D18" s="334" t="s">
        <v>237</v>
      </c>
      <c r="E18" s="334" t="s">
        <v>238</v>
      </c>
      <c r="F18" s="83">
        <v>1983</v>
      </c>
      <c r="G18" s="83" t="s">
        <v>5</v>
      </c>
      <c r="H18" s="83" t="s">
        <v>7</v>
      </c>
      <c r="I18" s="316">
        <v>90</v>
      </c>
      <c r="J18" s="316">
        <v>83</v>
      </c>
      <c r="K18" s="316">
        <v>86</v>
      </c>
      <c r="L18" s="316">
        <v>87</v>
      </c>
      <c r="M18" s="316">
        <v>91</v>
      </c>
      <c r="N18" s="316">
        <v>87</v>
      </c>
      <c r="O18" s="86">
        <f t="shared" si="0"/>
        <v>524</v>
      </c>
      <c r="P18" s="313">
        <v>4</v>
      </c>
      <c r="Q18" s="36"/>
      <c r="R18" s="328"/>
      <c r="S18" s="36"/>
      <c r="T18" s="4"/>
      <c r="U18" s="4"/>
      <c r="Y18" s="3"/>
      <c r="Z18" s="3"/>
    </row>
    <row r="19" spans="1:26" ht="19.5" customHeight="1" x14ac:dyDescent="0.25">
      <c r="A19" s="2"/>
      <c r="B19" s="83">
        <v>13</v>
      </c>
      <c r="C19" s="83" t="s">
        <v>248</v>
      </c>
      <c r="D19" s="334" t="s">
        <v>791</v>
      </c>
      <c r="E19" s="334" t="s">
        <v>792</v>
      </c>
      <c r="F19" s="83">
        <v>2003</v>
      </c>
      <c r="G19" s="83" t="s">
        <v>5</v>
      </c>
      <c r="H19" s="83" t="s">
        <v>7</v>
      </c>
      <c r="I19" s="316">
        <v>91</v>
      </c>
      <c r="J19" s="316">
        <v>89</v>
      </c>
      <c r="K19" s="316">
        <v>82</v>
      </c>
      <c r="L19" s="316">
        <v>84</v>
      </c>
      <c r="M19" s="316">
        <v>88</v>
      </c>
      <c r="N19" s="316">
        <v>86</v>
      </c>
      <c r="O19" s="86">
        <f t="shared" si="0"/>
        <v>520</v>
      </c>
      <c r="P19" s="313">
        <v>6</v>
      </c>
      <c r="Q19" s="36"/>
      <c r="R19" s="328"/>
      <c r="S19" s="36"/>
      <c r="T19" s="4"/>
      <c r="U19" s="4"/>
      <c r="Y19" s="3"/>
      <c r="Z19" s="3"/>
    </row>
    <row r="20" spans="1:26" ht="19.5" customHeight="1" x14ac:dyDescent="0.25">
      <c r="A20" s="2"/>
      <c r="B20" s="83">
        <v>14</v>
      </c>
      <c r="C20" s="83" t="s">
        <v>133</v>
      </c>
      <c r="D20" s="334" t="s">
        <v>546</v>
      </c>
      <c r="E20" s="334" t="s">
        <v>547</v>
      </c>
      <c r="F20" s="83">
        <v>2011</v>
      </c>
      <c r="G20" s="83" t="s">
        <v>5</v>
      </c>
      <c r="H20" s="83" t="s">
        <v>8</v>
      </c>
      <c r="I20" s="320">
        <v>73</v>
      </c>
      <c r="J20" s="320">
        <v>82</v>
      </c>
      <c r="K20" s="320">
        <v>85</v>
      </c>
      <c r="L20" s="320">
        <v>83</v>
      </c>
      <c r="M20" s="320">
        <v>79</v>
      </c>
      <c r="N20" s="320">
        <v>77</v>
      </c>
      <c r="O20" s="86">
        <f t="shared" si="0"/>
        <v>479</v>
      </c>
      <c r="P20" s="313">
        <v>1</v>
      </c>
      <c r="Q20" s="36"/>
      <c r="R20" s="328">
        <v>1</v>
      </c>
      <c r="S20" s="36" t="s">
        <v>8</v>
      </c>
      <c r="T20" s="4"/>
      <c r="U20" s="4"/>
      <c r="Y20" s="3"/>
      <c r="Z20" s="3"/>
    </row>
    <row r="21" spans="1:26" ht="19.5" customHeight="1" x14ac:dyDescent="0.25">
      <c r="A21" s="2"/>
      <c r="B21" s="19"/>
      <c r="C21" s="19"/>
      <c r="D21" s="6"/>
      <c r="E21" s="6"/>
      <c r="F21" s="6"/>
      <c r="G21" s="6"/>
      <c r="H21" s="6"/>
      <c r="I21" s="2"/>
      <c r="J21" s="28"/>
      <c r="K21" s="28"/>
      <c r="L21" s="28"/>
      <c r="M21" s="32"/>
      <c r="N21" s="2"/>
      <c r="O21" s="40"/>
      <c r="P21" s="28"/>
      <c r="Q21" s="5"/>
      <c r="R21" s="139"/>
      <c r="S21" s="28"/>
      <c r="T21" s="4"/>
      <c r="U21" s="4"/>
      <c r="Y21" s="3"/>
      <c r="Z21" s="3"/>
    </row>
    <row r="22" spans="1:26" ht="19.5" customHeight="1" x14ac:dyDescent="0.25">
      <c r="A22" s="2"/>
      <c r="B22" s="19"/>
      <c r="C22" s="6"/>
      <c r="D22" s="6"/>
      <c r="E22" s="6"/>
      <c r="F22" s="6"/>
      <c r="G22" s="2"/>
      <c r="H22" s="28"/>
      <c r="I22" s="28"/>
      <c r="J22" s="28"/>
      <c r="K22" s="32"/>
      <c r="L22" s="2"/>
    </row>
    <row r="23" spans="1:26" ht="19.5" customHeight="1" x14ac:dyDescent="0.25">
      <c r="A23" s="2"/>
      <c r="B23" s="19"/>
      <c r="C23" s="6"/>
      <c r="D23" s="6"/>
      <c r="E23" s="6"/>
      <c r="F23" s="6"/>
      <c r="G23" s="2"/>
      <c r="H23" s="28"/>
      <c r="I23" s="28"/>
      <c r="J23" s="28"/>
      <c r="K23" s="32"/>
      <c r="L23" s="2"/>
    </row>
    <row r="24" spans="1:26" ht="19.5" customHeight="1" x14ac:dyDescent="0.25">
      <c r="A24" s="2"/>
      <c r="B24" s="19"/>
      <c r="C24" s="6"/>
      <c r="D24" s="6"/>
      <c r="E24" s="6"/>
      <c r="F24" s="6"/>
      <c r="G24" s="2"/>
      <c r="H24" s="28"/>
      <c r="I24" s="28"/>
      <c r="J24" s="28"/>
      <c r="K24" s="32"/>
      <c r="L24" s="2"/>
    </row>
    <row r="25" spans="1:26" ht="19.5" customHeight="1" x14ac:dyDescent="0.25">
      <c r="A25" s="2"/>
      <c r="B25" s="19"/>
      <c r="C25" s="6"/>
      <c r="D25" s="6"/>
      <c r="E25" s="6"/>
      <c r="F25" s="6"/>
      <c r="G25" s="2"/>
      <c r="H25" s="28"/>
      <c r="I25" s="28"/>
      <c r="J25" s="28"/>
      <c r="K25" s="32"/>
      <c r="L25" s="2"/>
    </row>
    <row r="26" spans="1:26" ht="19.5" customHeight="1" x14ac:dyDescent="0.25">
      <c r="A26" s="2"/>
      <c r="B26" s="19"/>
      <c r="C26" s="6"/>
      <c r="D26" s="6"/>
      <c r="E26" s="6"/>
      <c r="F26" s="6"/>
      <c r="G26" s="2"/>
      <c r="H26" s="28"/>
      <c r="I26" s="28"/>
      <c r="J26" s="28"/>
      <c r="K26" s="32"/>
      <c r="L26" s="2"/>
    </row>
  </sheetData>
  <sortState xmlns:xlrd2="http://schemas.microsoft.com/office/spreadsheetml/2017/richdata2" ref="B7:S14">
    <sortCondition descending="1" ref="Q7:Q14"/>
  </sortState>
  <pageMargins left="0.23622047244094491" right="0.23622047244094491" top="0.74803149606299213" bottom="0.74803149606299213" header="0.31496062992125984" footer="0.31496062992125984"/>
  <pageSetup paperSize="9" scale="85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50"/>
  </sheetPr>
  <dimension ref="A1:AA47"/>
  <sheetViews>
    <sheetView topLeftCell="B1" zoomScale="115" zoomScaleNormal="115" workbookViewId="0">
      <selection activeCell="S3" sqref="S3"/>
    </sheetView>
  </sheetViews>
  <sheetFormatPr defaultRowHeight="15" x14ac:dyDescent="0.25"/>
  <cols>
    <col min="1" max="1" width="1.42578125" style="4" customWidth="1"/>
    <col min="2" max="2" width="4.7109375" style="20" customWidth="1"/>
    <col min="3" max="3" width="8.42578125" style="4" customWidth="1"/>
    <col min="4" max="4" width="12.140625" style="7" customWidth="1"/>
    <col min="5" max="5" width="15.7109375" style="7" customWidth="1"/>
    <col min="6" max="6" width="12" style="4" customWidth="1"/>
    <col min="7" max="7" width="8.85546875" style="4" customWidth="1"/>
    <col min="8" max="8" width="9.140625" style="29" customWidth="1"/>
    <col min="9" max="11" width="5.7109375" style="29" customWidth="1"/>
    <col min="12" max="12" width="5.7109375" style="4" customWidth="1"/>
    <col min="13" max="13" width="5.7109375" style="34" customWidth="1"/>
    <col min="14" max="15" width="5.7109375" style="29" customWidth="1"/>
    <col min="16" max="16" width="5.7109375" style="37" customWidth="1"/>
    <col min="17" max="17" width="7.140625" style="29" customWidth="1"/>
    <col min="18" max="18" width="7.140625" style="4" customWidth="1"/>
    <col min="19" max="20" width="9.140625" style="4"/>
    <col min="21" max="25" width="9.140625" style="3"/>
    <col min="26" max="16384" width="9.140625" style="1"/>
  </cols>
  <sheetData>
    <row r="1" spans="1:27" ht="15" customHeight="1" x14ac:dyDescent="0.25">
      <c r="A1" s="8"/>
      <c r="B1" s="16"/>
      <c r="C1" s="141"/>
      <c r="F1" s="10"/>
      <c r="G1" s="10"/>
      <c r="H1" s="14"/>
      <c r="I1" s="14"/>
      <c r="J1" s="14"/>
      <c r="K1" s="14"/>
      <c r="L1" s="10"/>
    </row>
    <row r="2" spans="1:27" ht="18" x14ac:dyDescent="0.25">
      <c r="A2" s="8"/>
      <c r="B2" s="17"/>
      <c r="C2" s="11"/>
      <c r="D2" s="8"/>
      <c r="E2" s="8"/>
      <c r="F2" s="11"/>
      <c r="G2" s="266" t="s">
        <v>76</v>
      </c>
      <c r="H2" s="39" t="s">
        <v>329</v>
      </c>
      <c r="I2" s="14"/>
      <c r="J2" s="14"/>
      <c r="K2" s="14"/>
      <c r="L2" s="10"/>
    </row>
    <row r="3" spans="1:27" ht="18" x14ac:dyDescent="0.25">
      <c r="A3" s="13"/>
      <c r="B3" s="16"/>
      <c r="C3" s="141"/>
      <c r="F3" s="10"/>
      <c r="G3" s="11" t="s">
        <v>254</v>
      </c>
      <c r="H3" s="24" t="s">
        <v>330</v>
      </c>
      <c r="I3" s="14"/>
      <c r="J3" s="14"/>
      <c r="K3" s="14"/>
      <c r="L3" s="10"/>
    </row>
    <row r="4" spans="1:27" ht="21" x14ac:dyDescent="0.35">
      <c r="A4" s="2"/>
      <c r="B4" s="18"/>
      <c r="C4" s="28"/>
      <c r="D4" s="5"/>
      <c r="E4" s="6"/>
      <c r="F4" s="2"/>
      <c r="G4" s="2"/>
      <c r="H4" s="28"/>
      <c r="I4" s="28"/>
      <c r="J4" s="28"/>
      <c r="K4" s="28"/>
      <c r="L4" s="10"/>
    </row>
    <row r="5" spans="1:27" ht="18.75" x14ac:dyDescent="0.3">
      <c r="A5" s="2"/>
      <c r="B5" s="173" t="s">
        <v>265</v>
      </c>
      <c r="C5" s="2"/>
      <c r="D5" s="6"/>
      <c r="E5" s="6"/>
      <c r="F5" s="2"/>
      <c r="G5" s="28"/>
      <c r="H5" s="28"/>
      <c r="I5" s="28"/>
      <c r="J5" s="28"/>
      <c r="K5" s="28"/>
      <c r="L5" s="15"/>
    </row>
    <row r="6" spans="1:27" s="34" customFormat="1" ht="36.75" customHeight="1" x14ac:dyDescent="0.25">
      <c r="A6" s="40"/>
      <c r="B6" s="113" t="s">
        <v>21</v>
      </c>
      <c r="C6" s="113" t="s">
        <v>111</v>
      </c>
      <c r="D6" s="137" t="s">
        <v>20</v>
      </c>
      <c r="E6" s="137" t="s">
        <v>257</v>
      </c>
      <c r="F6" s="136" t="s">
        <v>253</v>
      </c>
      <c r="G6" s="113" t="s">
        <v>192</v>
      </c>
      <c r="H6" s="113" t="s">
        <v>102</v>
      </c>
      <c r="I6" s="113">
        <v>1</v>
      </c>
      <c r="J6" s="113">
        <v>2</v>
      </c>
      <c r="K6" s="113">
        <v>3</v>
      </c>
      <c r="L6" s="113">
        <v>4</v>
      </c>
      <c r="M6" s="113">
        <v>5</v>
      </c>
      <c r="N6" s="113">
        <v>6</v>
      </c>
      <c r="O6" s="113" t="s">
        <v>1</v>
      </c>
      <c r="P6" s="113" t="s">
        <v>2</v>
      </c>
      <c r="Q6" s="113" t="s">
        <v>101</v>
      </c>
      <c r="R6" s="132" t="s">
        <v>3</v>
      </c>
      <c r="S6" s="131" t="s">
        <v>4</v>
      </c>
      <c r="W6" s="42"/>
      <c r="X6" s="42"/>
      <c r="Y6" s="42"/>
      <c r="Z6" s="42"/>
      <c r="AA6" s="42"/>
    </row>
    <row r="7" spans="1:27" ht="19.5" customHeight="1" x14ac:dyDescent="0.25">
      <c r="A7" s="2"/>
      <c r="B7" s="83">
        <v>1</v>
      </c>
      <c r="C7" s="83" t="s">
        <v>128</v>
      </c>
      <c r="D7" s="334" t="s">
        <v>647</v>
      </c>
      <c r="E7" s="334" t="s">
        <v>870</v>
      </c>
      <c r="F7" s="83">
        <v>2007</v>
      </c>
      <c r="G7" s="83" t="s">
        <v>9</v>
      </c>
      <c r="H7" s="83" t="s">
        <v>7</v>
      </c>
      <c r="I7" s="310">
        <v>93</v>
      </c>
      <c r="J7" s="310">
        <v>94</v>
      </c>
      <c r="K7" s="310">
        <v>92</v>
      </c>
      <c r="L7" s="310">
        <v>97</v>
      </c>
      <c r="M7" s="310">
        <v>94</v>
      </c>
      <c r="N7" s="310">
        <v>94</v>
      </c>
      <c r="O7" s="86">
        <f t="shared" ref="O7:O45" si="0">SUM(I7:N7)</f>
        <v>564</v>
      </c>
      <c r="P7" s="36">
        <v>12</v>
      </c>
      <c r="Q7" s="128">
        <v>231.8</v>
      </c>
      <c r="R7" s="165">
        <v>51</v>
      </c>
      <c r="S7" s="265" t="s">
        <v>7</v>
      </c>
      <c r="U7" s="4"/>
      <c r="V7" s="4"/>
      <c r="Z7" s="3"/>
      <c r="AA7" s="3"/>
    </row>
    <row r="8" spans="1:27" ht="19.5" customHeight="1" x14ac:dyDescent="0.25">
      <c r="A8" s="2"/>
      <c r="B8" s="83">
        <v>2</v>
      </c>
      <c r="C8" s="86" t="s">
        <v>172</v>
      </c>
      <c r="D8" s="334" t="s">
        <v>727</v>
      </c>
      <c r="E8" s="334" t="s">
        <v>728</v>
      </c>
      <c r="F8" s="83">
        <v>2005</v>
      </c>
      <c r="G8" s="83" t="s">
        <v>9</v>
      </c>
      <c r="H8" s="83" t="s">
        <v>7</v>
      </c>
      <c r="I8" s="310">
        <v>90</v>
      </c>
      <c r="J8" s="310">
        <v>94</v>
      </c>
      <c r="K8" s="310">
        <v>92</v>
      </c>
      <c r="L8" s="310">
        <v>93</v>
      </c>
      <c r="M8" s="310">
        <v>91</v>
      </c>
      <c r="N8" s="310">
        <v>91</v>
      </c>
      <c r="O8" s="86">
        <f t="shared" si="0"/>
        <v>551</v>
      </c>
      <c r="P8" s="36">
        <v>10</v>
      </c>
      <c r="Q8" s="128">
        <v>231.3</v>
      </c>
      <c r="R8" s="165"/>
      <c r="S8" s="265"/>
      <c r="U8" s="4"/>
      <c r="V8" s="4"/>
      <c r="Z8" s="3"/>
      <c r="AA8" s="3"/>
    </row>
    <row r="9" spans="1:27" ht="19.5" customHeight="1" x14ac:dyDescent="0.25">
      <c r="A9" s="2"/>
      <c r="B9" s="83">
        <v>3</v>
      </c>
      <c r="C9" s="147" t="s">
        <v>179</v>
      </c>
      <c r="D9" s="341" t="s">
        <v>245</v>
      </c>
      <c r="E9" s="341" t="s">
        <v>236</v>
      </c>
      <c r="F9" s="322">
        <v>2005</v>
      </c>
      <c r="G9" s="322" t="s">
        <v>9</v>
      </c>
      <c r="H9" s="322" t="s">
        <v>7</v>
      </c>
      <c r="I9" s="310">
        <v>95</v>
      </c>
      <c r="J9" s="310">
        <v>91</v>
      </c>
      <c r="K9" s="310">
        <v>94</v>
      </c>
      <c r="L9" s="310">
        <v>93</v>
      </c>
      <c r="M9" s="310">
        <v>92</v>
      </c>
      <c r="N9" s="310">
        <v>90</v>
      </c>
      <c r="O9" s="86">
        <f t="shared" si="0"/>
        <v>555</v>
      </c>
      <c r="P9" s="146">
        <v>9</v>
      </c>
      <c r="Q9" s="245">
        <v>209.7</v>
      </c>
      <c r="R9" s="146"/>
      <c r="S9" s="36"/>
      <c r="U9" s="4"/>
      <c r="V9" s="4"/>
      <c r="Z9" s="3"/>
      <c r="AA9" s="3"/>
    </row>
    <row r="10" spans="1:27" ht="19.5" customHeight="1" x14ac:dyDescent="0.25">
      <c r="A10" s="2"/>
      <c r="B10" s="83">
        <v>4</v>
      </c>
      <c r="C10" s="83" t="s">
        <v>201</v>
      </c>
      <c r="D10" s="334" t="s">
        <v>523</v>
      </c>
      <c r="E10" s="334" t="s">
        <v>335</v>
      </c>
      <c r="F10" s="83">
        <v>2007</v>
      </c>
      <c r="G10" s="83" t="s">
        <v>9</v>
      </c>
      <c r="H10" s="83" t="s">
        <v>8</v>
      </c>
      <c r="I10" s="310">
        <v>86</v>
      </c>
      <c r="J10" s="310">
        <v>93</v>
      </c>
      <c r="K10" s="310">
        <v>93</v>
      </c>
      <c r="L10" s="310">
        <v>92</v>
      </c>
      <c r="M10" s="310">
        <v>91</v>
      </c>
      <c r="N10" s="310">
        <v>92</v>
      </c>
      <c r="O10" s="86">
        <f t="shared" si="0"/>
        <v>547</v>
      </c>
      <c r="P10" s="36">
        <v>8</v>
      </c>
      <c r="Q10" s="128">
        <v>190.1</v>
      </c>
      <c r="R10" s="165">
        <v>47.051999999999992</v>
      </c>
      <c r="S10" s="265" t="s">
        <v>8</v>
      </c>
      <c r="U10" s="4"/>
      <c r="V10" s="4"/>
      <c r="Z10" s="3"/>
      <c r="AA10" s="3"/>
    </row>
    <row r="11" spans="1:27" ht="19.5" customHeight="1" x14ac:dyDescent="0.25">
      <c r="A11" s="2"/>
      <c r="B11" s="83">
        <v>5</v>
      </c>
      <c r="C11" s="83" t="s">
        <v>106</v>
      </c>
      <c r="D11" s="334" t="s">
        <v>537</v>
      </c>
      <c r="E11" s="334" t="s">
        <v>882</v>
      </c>
      <c r="F11" s="83">
        <v>2008</v>
      </c>
      <c r="G11" s="83" t="s">
        <v>9</v>
      </c>
      <c r="H11" s="83" t="s">
        <v>7</v>
      </c>
      <c r="I11" s="310">
        <v>97</v>
      </c>
      <c r="J11" s="310">
        <v>95</v>
      </c>
      <c r="K11" s="310">
        <v>92</v>
      </c>
      <c r="L11" s="310">
        <v>96</v>
      </c>
      <c r="M11" s="310">
        <v>96</v>
      </c>
      <c r="N11" s="310">
        <v>93</v>
      </c>
      <c r="O11" s="86">
        <f t="shared" si="0"/>
        <v>569</v>
      </c>
      <c r="P11" s="36">
        <v>13</v>
      </c>
      <c r="Q11" s="128">
        <v>170.2</v>
      </c>
      <c r="R11" s="165">
        <v>45.73599999999999</v>
      </c>
      <c r="S11" s="265" t="s">
        <v>7</v>
      </c>
      <c r="U11" s="4"/>
      <c r="V11" s="4"/>
      <c r="Z11" s="3"/>
      <c r="AA11" s="3"/>
    </row>
    <row r="12" spans="1:27" ht="19.5" customHeight="1" x14ac:dyDescent="0.25">
      <c r="A12" s="2"/>
      <c r="B12" s="83">
        <v>6</v>
      </c>
      <c r="C12" s="83" t="s">
        <v>784</v>
      </c>
      <c r="D12" s="334" t="s">
        <v>785</v>
      </c>
      <c r="E12" s="334" t="s">
        <v>786</v>
      </c>
      <c r="F12" s="83">
        <v>2009</v>
      </c>
      <c r="G12" s="83" t="s">
        <v>9</v>
      </c>
      <c r="H12" s="83" t="s">
        <v>7</v>
      </c>
      <c r="I12" s="314">
        <v>95</v>
      </c>
      <c r="J12" s="314">
        <v>96</v>
      </c>
      <c r="K12" s="314">
        <v>94</v>
      </c>
      <c r="L12" s="314">
        <v>93</v>
      </c>
      <c r="M12" s="314">
        <v>96</v>
      </c>
      <c r="N12" s="314">
        <v>93</v>
      </c>
      <c r="O12" s="86">
        <f t="shared" si="0"/>
        <v>567</v>
      </c>
      <c r="P12" s="36">
        <v>14</v>
      </c>
      <c r="Q12" s="128">
        <v>150.19999999999999</v>
      </c>
      <c r="R12" s="165">
        <v>44.419999999999987</v>
      </c>
      <c r="S12" s="265" t="s">
        <v>7</v>
      </c>
      <c r="U12" s="4"/>
      <c r="V12" s="4"/>
      <c r="Z12" s="3"/>
      <c r="AA12" s="3"/>
    </row>
    <row r="13" spans="1:27" ht="19.5" customHeight="1" x14ac:dyDescent="0.25">
      <c r="A13" s="2"/>
      <c r="B13" s="83">
        <v>7</v>
      </c>
      <c r="C13" s="86" t="s">
        <v>725</v>
      </c>
      <c r="D13" s="334" t="s">
        <v>666</v>
      </c>
      <c r="E13" s="334" t="s">
        <v>726</v>
      </c>
      <c r="F13" s="83">
        <v>2008</v>
      </c>
      <c r="G13" s="83" t="s">
        <v>9</v>
      </c>
      <c r="H13" s="83" t="s">
        <v>7</v>
      </c>
      <c r="I13" s="314">
        <v>90</v>
      </c>
      <c r="J13" s="314">
        <v>92</v>
      </c>
      <c r="K13" s="314">
        <v>93</v>
      </c>
      <c r="L13" s="314">
        <v>93</v>
      </c>
      <c r="M13" s="314">
        <v>91</v>
      </c>
      <c r="N13" s="314">
        <v>89</v>
      </c>
      <c r="O13" s="86">
        <f t="shared" si="0"/>
        <v>548</v>
      </c>
      <c r="P13" s="36">
        <v>7</v>
      </c>
      <c r="Q13" s="128">
        <v>124.2</v>
      </c>
      <c r="R13" s="165"/>
      <c r="S13" s="163"/>
      <c r="U13" s="4"/>
      <c r="V13" s="4"/>
      <c r="Z13" s="3"/>
      <c r="AA13" s="3"/>
    </row>
    <row r="14" spans="1:27" ht="19.5" customHeight="1" x14ac:dyDescent="0.25">
      <c r="A14" s="2"/>
      <c r="B14" s="83">
        <v>8</v>
      </c>
      <c r="C14" s="83" t="s">
        <v>761</v>
      </c>
      <c r="D14" s="334" t="s">
        <v>762</v>
      </c>
      <c r="E14" s="334" t="s">
        <v>763</v>
      </c>
      <c r="F14" s="83">
        <v>2005</v>
      </c>
      <c r="G14" s="83" t="s">
        <v>9</v>
      </c>
      <c r="H14" s="83" t="s">
        <v>7</v>
      </c>
      <c r="I14" s="314">
        <v>91</v>
      </c>
      <c r="J14" s="314">
        <v>85</v>
      </c>
      <c r="K14" s="314">
        <v>93</v>
      </c>
      <c r="L14" s="314">
        <v>92</v>
      </c>
      <c r="M14" s="314">
        <v>90</v>
      </c>
      <c r="N14" s="314">
        <v>91</v>
      </c>
      <c r="O14" s="86">
        <f t="shared" si="0"/>
        <v>542</v>
      </c>
      <c r="P14" s="36">
        <v>6</v>
      </c>
      <c r="Q14" s="128">
        <v>108</v>
      </c>
      <c r="R14" s="165"/>
      <c r="S14" s="36"/>
      <c r="U14" s="4"/>
      <c r="V14" s="4"/>
      <c r="Z14" s="3"/>
      <c r="AA14" s="3"/>
    </row>
    <row r="15" spans="1:27" ht="19.5" customHeight="1" x14ac:dyDescent="0.25">
      <c r="A15" s="2"/>
      <c r="B15" s="83">
        <v>9</v>
      </c>
      <c r="C15" s="83" t="s">
        <v>712</v>
      </c>
      <c r="D15" s="334" t="s">
        <v>713</v>
      </c>
      <c r="E15" s="334" t="s">
        <v>714</v>
      </c>
      <c r="F15" s="83">
        <v>2008</v>
      </c>
      <c r="G15" s="83" t="s">
        <v>9</v>
      </c>
      <c r="H15" s="83" t="s">
        <v>6</v>
      </c>
      <c r="I15" s="314">
        <v>88</v>
      </c>
      <c r="J15" s="314">
        <v>89</v>
      </c>
      <c r="K15" s="314">
        <v>93</v>
      </c>
      <c r="L15" s="314">
        <v>91</v>
      </c>
      <c r="M15" s="314">
        <v>88</v>
      </c>
      <c r="N15" s="314">
        <v>91</v>
      </c>
      <c r="O15" s="86">
        <f t="shared" si="0"/>
        <v>540</v>
      </c>
      <c r="P15" s="36">
        <v>11</v>
      </c>
      <c r="Q15" s="86"/>
      <c r="R15" s="165">
        <v>40.47199999999998</v>
      </c>
      <c r="S15" s="146" t="s">
        <v>6</v>
      </c>
      <c r="U15" s="4"/>
      <c r="V15" s="4"/>
      <c r="Z15" s="3"/>
      <c r="AA15" s="3"/>
    </row>
    <row r="16" spans="1:27" ht="19.5" customHeight="1" x14ac:dyDescent="0.25">
      <c r="A16" s="2"/>
      <c r="B16" s="83">
        <v>10</v>
      </c>
      <c r="C16" s="83" t="s">
        <v>208</v>
      </c>
      <c r="D16" s="334" t="s">
        <v>759</v>
      </c>
      <c r="E16" s="334" t="s">
        <v>760</v>
      </c>
      <c r="F16" s="83">
        <v>2011</v>
      </c>
      <c r="G16" s="83" t="s">
        <v>9</v>
      </c>
      <c r="H16" s="83" t="s">
        <v>7</v>
      </c>
      <c r="I16" s="314">
        <v>92</v>
      </c>
      <c r="J16" s="314">
        <v>93</v>
      </c>
      <c r="K16" s="314">
        <v>88</v>
      </c>
      <c r="L16" s="314">
        <v>95</v>
      </c>
      <c r="M16" s="314">
        <v>83</v>
      </c>
      <c r="N16" s="314">
        <v>89</v>
      </c>
      <c r="O16" s="86">
        <f t="shared" si="0"/>
        <v>540</v>
      </c>
      <c r="P16" s="36">
        <v>11</v>
      </c>
      <c r="Q16" s="36"/>
      <c r="R16" s="165"/>
      <c r="S16" s="36"/>
      <c r="U16" s="4"/>
      <c r="V16" s="4"/>
      <c r="Z16" s="3"/>
      <c r="AA16" s="3"/>
    </row>
    <row r="17" spans="1:27" ht="19.5" customHeight="1" x14ac:dyDescent="0.25">
      <c r="A17" s="2"/>
      <c r="B17" s="83">
        <v>11</v>
      </c>
      <c r="C17" s="83" t="s">
        <v>502</v>
      </c>
      <c r="D17" s="334" t="s">
        <v>503</v>
      </c>
      <c r="E17" s="334" t="s">
        <v>504</v>
      </c>
      <c r="F17" s="83">
        <v>2008</v>
      </c>
      <c r="G17" s="83" t="s">
        <v>9</v>
      </c>
      <c r="H17" s="83" t="s">
        <v>8</v>
      </c>
      <c r="I17" s="314">
        <v>89</v>
      </c>
      <c r="J17" s="314">
        <v>89</v>
      </c>
      <c r="K17" s="314">
        <v>93</v>
      </c>
      <c r="L17" s="314">
        <v>90</v>
      </c>
      <c r="M17" s="314">
        <v>87</v>
      </c>
      <c r="N17" s="314">
        <v>89</v>
      </c>
      <c r="O17" s="86">
        <f t="shared" si="0"/>
        <v>537</v>
      </c>
      <c r="P17" s="36">
        <v>5</v>
      </c>
      <c r="Q17" s="36"/>
      <c r="R17" s="165"/>
      <c r="S17" s="36"/>
      <c r="U17" s="4"/>
      <c r="V17" s="4"/>
      <c r="Z17" s="3"/>
      <c r="AA17" s="3"/>
    </row>
    <row r="18" spans="1:27" ht="19.5" customHeight="1" x14ac:dyDescent="0.25">
      <c r="A18" s="2"/>
      <c r="B18" s="83">
        <v>12</v>
      </c>
      <c r="C18" s="83" t="s">
        <v>528</v>
      </c>
      <c r="D18" s="334" t="s">
        <v>529</v>
      </c>
      <c r="E18" s="334" t="s">
        <v>530</v>
      </c>
      <c r="F18" s="83">
        <v>2009</v>
      </c>
      <c r="G18" s="83" t="s">
        <v>9</v>
      </c>
      <c r="H18" s="83" t="s">
        <v>6</v>
      </c>
      <c r="I18" s="314">
        <v>83</v>
      </c>
      <c r="J18" s="314">
        <v>88</v>
      </c>
      <c r="K18" s="314">
        <v>91</v>
      </c>
      <c r="L18" s="314">
        <v>90</v>
      </c>
      <c r="M18" s="314">
        <v>93</v>
      </c>
      <c r="N18" s="314">
        <v>92</v>
      </c>
      <c r="O18" s="86">
        <f t="shared" si="0"/>
        <v>537</v>
      </c>
      <c r="P18" s="36">
        <v>3</v>
      </c>
      <c r="Q18" s="36"/>
      <c r="R18" s="165">
        <v>36.523999999999972</v>
      </c>
      <c r="S18" s="163" t="s">
        <v>6</v>
      </c>
      <c r="U18" s="4"/>
      <c r="V18" s="4"/>
      <c r="Z18" s="3"/>
      <c r="AA18" s="3"/>
    </row>
    <row r="19" spans="1:27" ht="19.5" customHeight="1" x14ac:dyDescent="0.25">
      <c r="A19" s="2"/>
      <c r="B19" s="83">
        <v>13</v>
      </c>
      <c r="C19" s="83" t="s">
        <v>136</v>
      </c>
      <c r="D19" s="334" t="s">
        <v>252</v>
      </c>
      <c r="E19" s="334" t="s">
        <v>542</v>
      </c>
      <c r="F19" s="83">
        <v>2009</v>
      </c>
      <c r="G19" s="83" t="s">
        <v>9</v>
      </c>
      <c r="H19" s="83" t="s">
        <v>8</v>
      </c>
      <c r="I19" s="314">
        <v>87</v>
      </c>
      <c r="J19" s="314">
        <v>90</v>
      </c>
      <c r="K19" s="314">
        <v>90</v>
      </c>
      <c r="L19" s="314">
        <v>92</v>
      </c>
      <c r="M19" s="314">
        <v>85</v>
      </c>
      <c r="N19" s="314">
        <v>88</v>
      </c>
      <c r="O19" s="86">
        <f t="shared" si="0"/>
        <v>532</v>
      </c>
      <c r="P19" s="36">
        <v>12</v>
      </c>
      <c r="Q19" s="36"/>
      <c r="R19" s="165">
        <v>35.20799999999997</v>
      </c>
      <c r="S19" s="265" t="s">
        <v>8</v>
      </c>
      <c r="U19" s="4"/>
      <c r="V19" s="4"/>
      <c r="Z19" s="3"/>
      <c r="AA19" s="3"/>
    </row>
    <row r="20" spans="1:27" ht="19.5" customHeight="1" x14ac:dyDescent="0.25">
      <c r="A20" s="2"/>
      <c r="B20" s="83">
        <v>14</v>
      </c>
      <c r="C20" s="86" t="s">
        <v>514</v>
      </c>
      <c r="D20" s="334" t="s">
        <v>515</v>
      </c>
      <c r="E20" s="334" t="s">
        <v>516</v>
      </c>
      <c r="F20" s="83">
        <v>2007</v>
      </c>
      <c r="G20" s="83" t="s">
        <v>9</v>
      </c>
      <c r="H20" s="83" t="s">
        <v>8</v>
      </c>
      <c r="I20" s="314">
        <v>87</v>
      </c>
      <c r="J20" s="314">
        <v>80</v>
      </c>
      <c r="K20" s="314">
        <v>91</v>
      </c>
      <c r="L20" s="314">
        <v>93</v>
      </c>
      <c r="M20" s="314">
        <v>89</v>
      </c>
      <c r="N20" s="314">
        <v>92</v>
      </c>
      <c r="O20" s="86">
        <f t="shared" si="0"/>
        <v>532</v>
      </c>
      <c r="P20" s="36">
        <v>8</v>
      </c>
      <c r="Q20" s="36"/>
      <c r="R20" s="165"/>
      <c r="S20" s="36"/>
      <c r="U20" s="4"/>
      <c r="V20" s="4"/>
      <c r="Z20" s="3"/>
      <c r="AA20" s="3"/>
    </row>
    <row r="21" spans="1:27" ht="19.5" customHeight="1" x14ac:dyDescent="0.25">
      <c r="A21" s="2"/>
      <c r="B21" s="83">
        <v>15</v>
      </c>
      <c r="C21" s="83" t="s">
        <v>499</v>
      </c>
      <c r="D21" s="334" t="s">
        <v>500</v>
      </c>
      <c r="E21" s="334" t="s">
        <v>501</v>
      </c>
      <c r="F21" s="83">
        <v>2010</v>
      </c>
      <c r="G21" s="83" t="s">
        <v>9</v>
      </c>
      <c r="H21" s="83" t="s">
        <v>6</v>
      </c>
      <c r="I21" s="314">
        <v>86</v>
      </c>
      <c r="J21" s="314">
        <v>90</v>
      </c>
      <c r="K21" s="314">
        <v>94</v>
      </c>
      <c r="L21" s="314">
        <v>85</v>
      </c>
      <c r="M21" s="314">
        <v>86</v>
      </c>
      <c r="N21" s="314">
        <v>90</v>
      </c>
      <c r="O21" s="86">
        <f t="shared" si="0"/>
        <v>531</v>
      </c>
      <c r="P21" s="36">
        <v>7</v>
      </c>
      <c r="Q21" s="36"/>
      <c r="R21" s="165">
        <v>32.575999999999965</v>
      </c>
      <c r="S21" s="265" t="s">
        <v>6</v>
      </c>
      <c r="U21" s="4"/>
      <c r="V21" s="4"/>
      <c r="Z21" s="3"/>
      <c r="AA21" s="3"/>
    </row>
    <row r="22" spans="1:27" ht="19.5" customHeight="1" x14ac:dyDescent="0.25">
      <c r="A22" s="2"/>
      <c r="B22" s="83">
        <v>16</v>
      </c>
      <c r="C22" s="83" t="s">
        <v>150</v>
      </c>
      <c r="D22" s="334" t="s">
        <v>702</v>
      </c>
      <c r="E22" s="334" t="s">
        <v>703</v>
      </c>
      <c r="F22" s="83">
        <v>2010</v>
      </c>
      <c r="G22" s="83" t="s">
        <v>9</v>
      </c>
      <c r="H22" s="83" t="s">
        <v>7</v>
      </c>
      <c r="I22" s="314">
        <v>87</v>
      </c>
      <c r="J22" s="314">
        <v>87</v>
      </c>
      <c r="K22" s="314">
        <v>87</v>
      </c>
      <c r="L22" s="314">
        <v>90</v>
      </c>
      <c r="M22" s="314">
        <v>90</v>
      </c>
      <c r="N22" s="314">
        <v>89</v>
      </c>
      <c r="O22" s="86">
        <f t="shared" si="0"/>
        <v>530</v>
      </c>
      <c r="P22" s="36">
        <v>6</v>
      </c>
      <c r="Q22" s="167"/>
      <c r="R22" s="165"/>
      <c r="S22" s="265"/>
      <c r="U22" s="4"/>
      <c r="V22" s="4"/>
      <c r="Z22" s="3"/>
      <c r="AA22" s="3"/>
    </row>
    <row r="23" spans="1:27" ht="19.5" customHeight="1" x14ac:dyDescent="0.25">
      <c r="A23" s="2"/>
      <c r="B23" s="83">
        <v>17</v>
      </c>
      <c r="C23" s="83" t="s">
        <v>674</v>
      </c>
      <c r="D23" s="334" t="s">
        <v>675</v>
      </c>
      <c r="E23" s="334" t="s">
        <v>676</v>
      </c>
      <c r="F23" s="83">
        <v>2009</v>
      </c>
      <c r="G23" s="83" t="s">
        <v>9</v>
      </c>
      <c r="H23" s="83" t="s">
        <v>6</v>
      </c>
      <c r="I23" s="314">
        <v>87</v>
      </c>
      <c r="J23" s="314">
        <v>90</v>
      </c>
      <c r="K23" s="314">
        <v>88</v>
      </c>
      <c r="L23" s="314">
        <v>91</v>
      </c>
      <c r="M23" s="314">
        <v>81</v>
      </c>
      <c r="N23" s="314">
        <v>91</v>
      </c>
      <c r="O23" s="86">
        <f t="shared" si="0"/>
        <v>528</v>
      </c>
      <c r="P23" s="146">
        <v>2</v>
      </c>
      <c r="Q23" s="167"/>
      <c r="R23" s="165"/>
      <c r="S23" s="265"/>
      <c r="U23" s="4"/>
      <c r="V23" s="4"/>
      <c r="Z23" s="3"/>
      <c r="AA23" s="3"/>
    </row>
    <row r="24" spans="1:27" ht="19.5" customHeight="1" x14ac:dyDescent="0.25">
      <c r="A24" s="2"/>
      <c r="B24" s="83">
        <v>18</v>
      </c>
      <c r="C24" s="83" t="s">
        <v>677</v>
      </c>
      <c r="D24" s="334" t="s">
        <v>163</v>
      </c>
      <c r="E24" s="334" t="s">
        <v>678</v>
      </c>
      <c r="F24" s="83">
        <v>2009</v>
      </c>
      <c r="G24" s="83" t="s">
        <v>9</v>
      </c>
      <c r="H24" s="83" t="s">
        <v>8</v>
      </c>
      <c r="I24" s="314">
        <v>86</v>
      </c>
      <c r="J24" s="314">
        <v>91</v>
      </c>
      <c r="K24" s="314">
        <v>88</v>
      </c>
      <c r="L24" s="314">
        <v>87</v>
      </c>
      <c r="M24" s="314">
        <v>89</v>
      </c>
      <c r="N24" s="314">
        <v>86</v>
      </c>
      <c r="O24" s="86">
        <f t="shared" si="0"/>
        <v>527</v>
      </c>
      <c r="P24" s="36">
        <v>4</v>
      </c>
      <c r="Q24" s="86"/>
      <c r="R24" s="165">
        <v>28.627999999999968</v>
      </c>
      <c r="S24" s="265" t="s">
        <v>8</v>
      </c>
    </row>
    <row r="25" spans="1:27" ht="19.5" customHeight="1" x14ac:dyDescent="0.25">
      <c r="A25" s="2"/>
      <c r="B25" s="83">
        <v>19</v>
      </c>
      <c r="C25" s="83" t="s">
        <v>146</v>
      </c>
      <c r="D25" s="334" t="s">
        <v>776</v>
      </c>
      <c r="E25" s="334" t="s">
        <v>777</v>
      </c>
      <c r="F25" s="83">
        <v>2005</v>
      </c>
      <c r="G25" s="83" t="s">
        <v>9</v>
      </c>
      <c r="H25" s="83" t="s">
        <v>7</v>
      </c>
      <c r="I25" s="314">
        <v>85</v>
      </c>
      <c r="J25" s="314">
        <v>86</v>
      </c>
      <c r="K25" s="314">
        <v>88</v>
      </c>
      <c r="L25" s="314">
        <v>83</v>
      </c>
      <c r="M25" s="314">
        <v>92</v>
      </c>
      <c r="N25" s="314">
        <v>90</v>
      </c>
      <c r="O25" s="86">
        <f t="shared" si="0"/>
        <v>524</v>
      </c>
      <c r="P25" s="36">
        <v>5</v>
      </c>
      <c r="Q25" s="36"/>
      <c r="R25" s="165"/>
      <c r="S25" s="153"/>
    </row>
    <row r="26" spans="1:27" ht="19.5" customHeight="1" x14ac:dyDescent="0.25">
      <c r="A26" s="2"/>
      <c r="B26" s="83">
        <v>20</v>
      </c>
      <c r="C26" s="83" t="s">
        <v>505</v>
      </c>
      <c r="D26" s="334" t="s">
        <v>506</v>
      </c>
      <c r="E26" s="334" t="s">
        <v>507</v>
      </c>
      <c r="F26" s="83">
        <v>2006</v>
      </c>
      <c r="G26" s="83" t="s">
        <v>9</v>
      </c>
      <c r="H26" s="83" t="s">
        <v>8</v>
      </c>
      <c r="I26" s="314">
        <v>83</v>
      </c>
      <c r="J26" s="314">
        <v>81</v>
      </c>
      <c r="K26" s="314">
        <v>87</v>
      </c>
      <c r="L26" s="314">
        <v>93</v>
      </c>
      <c r="M26" s="314">
        <v>86</v>
      </c>
      <c r="N26" s="314">
        <v>90</v>
      </c>
      <c r="O26" s="86">
        <f t="shared" si="0"/>
        <v>520</v>
      </c>
      <c r="P26" s="36">
        <v>3</v>
      </c>
      <c r="Q26" s="36"/>
      <c r="R26" s="165"/>
      <c r="S26" s="36"/>
    </row>
    <row r="27" spans="1:27" ht="19.5" customHeight="1" x14ac:dyDescent="0.25">
      <c r="A27" s="2"/>
      <c r="B27" s="83">
        <v>21</v>
      </c>
      <c r="C27" s="83" t="s">
        <v>531</v>
      </c>
      <c r="D27" s="334" t="s">
        <v>532</v>
      </c>
      <c r="E27" s="334" t="s">
        <v>533</v>
      </c>
      <c r="F27" s="83">
        <v>2009</v>
      </c>
      <c r="G27" s="83" t="s">
        <v>9</v>
      </c>
      <c r="H27" s="83" t="s">
        <v>7</v>
      </c>
      <c r="I27" s="314">
        <v>86</v>
      </c>
      <c r="J27" s="314">
        <v>89</v>
      </c>
      <c r="K27" s="314">
        <v>91</v>
      </c>
      <c r="L27" s="314">
        <v>85</v>
      </c>
      <c r="M27" s="314">
        <v>83</v>
      </c>
      <c r="N27" s="314">
        <v>83</v>
      </c>
      <c r="O27" s="86">
        <f t="shared" si="0"/>
        <v>517</v>
      </c>
      <c r="P27" s="36">
        <v>5</v>
      </c>
      <c r="Q27" s="36"/>
      <c r="R27" s="165"/>
      <c r="S27" s="36"/>
    </row>
    <row r="28" spans="1:27" ht="19.5" customHeight="1" x14ac:dyDescent="0.25">
      <c r="A28" s="2"/>
      <c r="B28" s="83">
        <v>22</v>
      </c>
      <c r="C28" s="83" t="s">
        <v>119</v>
      </c>
      <c r="D28" s="334" t="s">
        <v>700</v>
      </c>
      <c r="E28" s="334" t="s">
        <v>887</v>
      </c>
      <c r="F28" s="83">
        <v>2009</v>
      </c>
      <c r="G28" s="83" t="s">
        <v>9</v>
      </c>
      <c r="H28" s="83" t="s">
        <v>7</v>
      </c>
      <c r="I28" s="52">
        <v>92</v>
      </c>
      <c r="J28" s="52">
        <v>82</v>
      </c>
      <c r="K28" s="52">
        <v>84</v>
      </c>
      <c r="L28" s="52">
        <v>84</v>
      </c>
      <c r="M28" s="52">
        <v>87</v>
      </c>
      <c r="N28" s="52">
        <v>88</v>
      </c>
      <c r="O28" s="86">
        <f t="shared" si="0"/>
        <v>517</v>
      </c>
      <c r="P28" s="36">
        <v>3</v>
      </c>
      <c r="Q28" s="86"/>
      <c r="R28" s="165"/>
      <c r="S28" s="153"/>
    </row>
    <row r="29" spans="1:27" ht="19.5" customHeight="1" x14ac:dyDescent="0.25">
      <c r="A29" s="2"/>
      <c r="B29" s="83">
        <v>23</v>
      </c>
      <c r="C29" s="312" t="s">
        <v>668</v>
      </c>
      <c r="D29" s="342" t="s">
        <v>669</v>
      </c>
      <c r="E29" s="342" t="s">
        <v>670</v>
      </c>
      <c r="F29" s="340">
        <v>2004</v>
      </c>
      <c r="G29" s="340" t="s">
        <v>9</v>
      </c>
      <c r="H29" s="340" t="s">
        <v>7</v>
      </c>
      <c r="I29" s="314">
        <v>87</v>
      </c>
      <c r="J29" s="314">
        <v>86</v>
      </c>
      <c r="K29" s="314">
        <v>84</v>
      </c>
      <c r="L29" s="314">
        <v>86</v>
      </c>
      <c r="M29" s="314">
        <v>83</v>
      </c>
      <c r="N29" s="314">
        <v>89</v>
      </c>
      <c r="O29" s="86">
        <f t="shared" si="0"/>
        <v>515</v>
      </c>
      <c r="P29" s="36">
        <v>5</v>
      </c>
      <c r="Q29" s="36"/>
      <c r="R29" s="165"/>
      <c r="S29" s="153"/>
    </row>
    <row r="30" spans="1:27" ht="19.5" customHeight="1" x14ac:dyDescent="0.25">
      <c r="A30" s="2"/>
      <c r="B30" s="83">
        <v>24</v>
      </c>
      <c r="C30" s="322">
        <v>126</v>
      </c>
      <c r="D30" s="341" t="s">
        <v>488</v>
      </c>
      <c r="E30" s="341" t="s">
        <v>889</v>
      </c>
      <c r="F30" s="343">
        <v>2006</v>
      </c>
      <c r="G30" s="343" t="s">
        <v>9</v>
      </c>
      <c r="H30" s="343" t="s">
        <v>7</v>
      </c>
      <c r="I30" s="314">
        <v>86</v>
      </c>
      <c r="J30" s="314">
        <v>86</v>
      </c>
      <c r="K30" s="314">
        <v>80</v>
      </c>
      <c r="L30" s="314">
        <v>87</v>
      </c>
      <c r="M30" s="314">
        <v>88</v>
      </c>
      <c r="N30" s="314">
        <v>88</v>
      </c>
      <c r="O30" s="86">
        <f t="shared" si="0"/>
        <v>515</v>
      </c>
      <c r="P30" s="146">
        <v>4</v>
      </c>
      <c r="Q30" s="146"/>
      <c r="R30" s="146"/>
      <c r="S30" s="146"/>
    </row>
    <row r="31" spans="1:27" ht="19.5" customHeight="1" x14ac:dyDescent="0.25">
      <c r="A31" s="2"/>
      <c r="B31" s="83">
        <v>25</v>
      </c>
      <c r="C31" s="86" t="s">
        <v>715</v>
      </c>
      <c r="D31" s="334" t="s">
        <v>716</v>
      </c>
      <c r="E31" s="334" t="s">
        <v>717</v>
      </c>
      <c r="F31" s="83">
        <v>2009</v>
      </c>
      <c r="G31" s="83" t="s">
        <v>9</v>
      </c>
      <c r="H31" s="83" t="s">
        <v>6</v>
      </c>
      <c r="I31" s="314">
        <v>84</v>
      </c>
      <c r="J31" s="314">
        <v>83</v>
      </c>
      <c r="K31" s="314">
        <v>91</v>
      </c>
      <c r="L31" s="314">
        <v>85</v>
      </c>
      <c r="M31" s="314">
        <v>84</v>
      </c>
      <c r="N31" s="314">
        <v>85</v>
      </c>
      <c r="O31" s="86">
        <f t="shared" si="0"/>
        <v>512</v>
      </c>
      <c r="P31" s="36">
        <v>4</v>
      </c>
      <c r="Q31" s="86"/>
      <c r="R31" s="165"/>
      <c r="S31" s="153"/>
    </row>
    <row r="32" spans="1:27" ht="19.5" customHeight="1" x14ac:dyDescent="0.25">
      <c r="A32" s="2"/>
      <c r="B32" s="83">
        <v>26</v>
      </c>
      <c r="C32" s="83" t="s">
        <v>228</v>
      </c>
      <c r="D32" s="334" t="s">
        <v>774</v>
      </c>
      <c r="E32" s="334" t="s">
        <v>775</v>
      </c>
      <c r="F32" s="83">
        <v>2007</v>
      </c>
      <c r="G32" s="83" t="s">
        <v>9</v>
      </c>
      <c r="H32" s="83" t="s">
        <v>7</v>
      </c>
      <c r="I32" s="316">
        <v>94</v>
      </c>
      <c r="J32" s="316">
        <v>85</v>
      </c>
      <c r="K32" s="316">
        <v>84</v>
      </c>
      <c r="L32" s="316">
        <v>84</v>
      </c>
      <c r="M32" s="316">
        <v>78</v>
      </c>
      <c r="N32" s="316">
        <v>83</v>
      </c>
      <c r="O32" s="86">
        <f t="shared" si="0"/>
        <v>508</v>
      </c>
      <c r="P32" s="36">
        <v>6</v>
      </c>
      <c r="Q32" s="36"/>
      <c r="R32" s="165"/>
      <c r="S32" s="163"/>
    </row>
    <row r="33" spans="1:25" ht="19.5" customHeight="1" x14ac:dyDescent="0.25">
      <c r="A33" s="2"/>
      <c r="B33" s="83">
        <v>27</v>
      </c>
      <c r="C33" s="83" t="s">
        <v>787</v>
      </c>
      <c r="D33" s="334" t="s">
        <v>243</v>
      </c>
      <c r="E33" s="334" t="s">
        <v>244</v>
      </c>
      <c r="F33" s="83">
        <v>2006</v>
      </c>
      <c r="G33" s="83" t="s">
        <v>9</v>
      </c>
      <c r="H33" s="83" t="s">
        <v>7</v>
      </c>
      <c r="I33" s="314">
        <v>76</v>
      </c>
      <c r="J33" s="314">
        <v>76</v>
      </c>
      <c r="K33" s="314">
        <v>87</v>
      </c>
      <c r="L33" s="314">
        <v>91</v>
      </c>
      <c r="M33" s="314">
        <v>89</v>
      </c>
      <c r="N33" s="314">
        <v>85</v>
      </c>
      <c r="O33" s="86">
        <f t="shared" si="0"/>
        <v>504</v>
      </c>
      <c r="P33" s="36">
        <v>7</v>
      </c>
      <c r="Q33" s="36"/>
      <c r="R33" s="165"/>
      <c r="S33" s="36"/>
    </row>
    <row r="34" spans="1:25" ht="19.5" customHeight="1" x14ac:dyDescent="0.25">
      <c r="A34" s="2"/>
      <c r="B34" s="83">
        <v>28</v>
      </c>
      <c r="C34" s="83" t="s">
        <v>127</v>
      </c>
      <c r="D34" s="334" t="s">
        <v>488</v>
      </c>
      <c r="E34" s="334" t="s">
        <v>756</v>
      </c>
      <c r="F34" s="83">
        <v>2009</v>
      </c>
      <c r="G34" s="83" t="s">
        <v>9</v>
      </c>
      <c r="H34" s="83" t="s">
        <v>7</v>
      </c>
      <c r="I34" s="316">
        <v>84</v>
      </c>
      <c r="J34" s="316">
        <v>86</v>
      </c>
      <c r="K34" s="316">
        <v>81</v>
      </c>
      <c r="L34" s="316">
        <v>88</v>
      </c>
      <c r="M34" s="316">
        <v>81</v>
      </c>
      <c r="N34" s="316">
        <v>84</v>
      </c>
      <c r="O34" s="86">
        <f t="shared" si="0"/>
        <v>504</v>
      </c>
      <c r="P34" s="36">
        <v>2</v>
      </c>
      <c r="Q34" s="36"/>
      <c r="R34" s="165"/>
      <c r="S34" s="153"/>
    </row>
    <row r="35" spans="1:25" ht="19.5" customHeight="1" x14ac:dyDescent="0.25">
      <c r="A35" s="2"/>
      <c r="B35" s="83">
        <v>29</v>
      </c>
      <c r="C35" s="86" t="s">
        <v>508</v>
      </c>
      <c r="D35" s="334" t="s">
        <v>509</v>
      </c>
      <c r="E35" s="334" t="s">
        <v>510</v>
      </c>
      <c r="F35" s="83">
        <v>2009</v>
      </c>
      <c r="G35" s="83" t="s">
        <v>9</v>
      </c>
      <c r="H35" s="83" t="s">
        <v>8</v>
      </c>
      <c r="I35" s="316">
        <v>88</v>
      </c>
      <c r="J35" s="316">
        <v>86</v>
      </c>
      <c r="K35" s="316">
        <v>88</v>
      </c>
      <c r="L35" s="316">
        <v>76</v>
      </c>
      <c r="M35" s="316">
        <v>84</v>
      </c>
      <c r="N35" s="316">
        <v>82</v>
      </c>
      <c r="O35" s="86">
        <f t="shared" si="0"/>
        <v>504</v>
      </c>
      <c r="P35" s="36">
        <v>2</v>
      </c>
      <c r="Q35" s="36"/>
      <c r="R35" s="165"/>
      <c r="S35" s="36"/>
    </row>
    <row r="36" spans="1:25" ht="19.5" customHeight="1" x14ac:dyDescent="0.25">
      <c r="A36" s="2"/>
      <c r="B36" s="83">
        <v>30</v>
      </c>
      <c r="C36" s="83" t="s">
        <v>240</v>
      </c>
      <c r="D36" s="334" t="s">
        <v>695</v>
      </c>
      <c r="E36" s="334" t="s">
        <v>696</v>
      </c>
      <c r="F36" s="83">
        <v>2006</v>
      </c>
      <c r="G36" s="83" t="s">
        <v>9</v>
      </c>
      <c r="H36" s="83" t="s">
        <v>7</v>
      </c>
      <c r="I36" s="316">
        <v>83</v>
      </c>
      <c r="J36" s="316">
        <v>84</v>
      </c>
      <c r="K36" s="316">
        <v>84</v>
      </c>
      <c r="L36" s="316">
        <v>81</v>
      </c>
      <c r="M36" s="316">
        <v>89</v>
      </c>
      <c r="N36" s="316">
        <v>83</v>
      </c>
      <c r="O36" s="86">
        <f t="shared" si="0"/>
        <v>504</v>
      </c>
      <c r="P36" s="36">
        <v>1</v>
      </c>
      <c r="Q36" s="86"/>
      <c r="R36" s="165"/>
      <c r="S36" s="36"/>
    </row>
    <row r="37" spans="1:25" ht="19.5" customHeight="1" x14ac:dyDescent="0.25">
      <c r="A37" s="2"/>
      <c r="B37" s="83">
        <v>31</v>
      </c>
      <c r="C37" s="83" t="s">
        <v>543</v>
      </c>
      <c r="D37" s="334" t="s">
        <v>544</v>
      </c>
      <c r="E37" s="334" t="s">
        <v>545</v>
      </c>
      <c r="F37" s="83">
        <v>2010</v>
      </c>
      <c r="G37" s="83" t="s">
        <v>9</v>
      </c>
      <c r="H37" s="83" t="s">
        <v>7</v>
      </c>
      <c r="I37" s="316">
        <v>69</v>
      </c>
      <c r="J37" s="316">
        <v>84</v>
      </c>
      <c r="K37" s="316">
        <v>85</v>
      </c>
      <c r="L37" s="316">
        <v>91</v>
      </c>
      <c r="M37" s="316">
        <v>91</v>
      </c>
      <c r="N37" s="316">
        <v>82</v>
      </c>
      <c r="O37" s="86">
        <f t="shared" si="0"/>
        <v>502</v>
      </c>
      <c r="P37" s="36">
        <v>3</v>
      </c>
      <c r="Q37" s="36"/>
      <c r="R37" s="165"/>
      <c r="S37" s="153"/>
    </row>
    <row r="38" spans="1:25" ht="19.5" customHeight="1" x14ac:dyDescent="0.25">
      <c r="A38" s="2"/>
      <c r="B38" s="83">
        <v>32</v>
      </c>
      <c r="C38" s="83" t="s">
        <v>539</v>
      </c>
      <c r="D38" s="334" t="s">
        <v>540</v>
      </c>
      <c r="E38" s="334" t="s">
        <v>541</v>
      </c>
      <c r="F38" s="83">
        <v>2007</v>
      </c>
      <c r="G38" s="83" t="s">
        <v>9</v>
      </c>
      <c r="H38" s="83" t="s">
        <v>7</v>
      </c>
      <c r="I38" s="316">
        <v>77</v>
      </c>
      <c r="J38" s="316">
        <v>87</v>
      </c>
      <c r="K38" s="316">
        <v>85</v>
      </c>
      <c r="L38" s="316">
        <v>78</v>
      </c>
      <c r="M38" s="316">
        <v>82</v>
      </c>
      <c r="N38" s="316">
        <v>87</v>
      </c>
      <c r="O38" s="86">
        <f t="shared" si="0"/>
        <v>496</v>
      </c>
      <c r="P38" s="36">
        <v>2</v>
      </c>
      <c r="Q38" s="36"/>
      <c r="R38" s="165"/>
      <c r="S38" s="36"/>
    </row>
    <row r="39" spans="1:25" ht="19.5" customHeight="1" x14ac:dyDescent="0.25">
      <c r="A39" s="2"/>
      <c r="B39" s="83">
        <v>33</v>
      </c>
      <c r="C39" s="83" t="s">
        <v>778</v>
      </c>
      <c r="D39" s="334" t="s">
        <v>779</v>
      </c>
      <c r="E39" s="334" t="s">
        <v>780</v>
      </c>
      <c r="F39" s="83">
        <v>2009</v>
      </c>
      <c r="G39" s="83" t="s">
        <v>9</v>
      </c>
      <c r="H39" s="83" t="s">
        <v>6</v>
      </c>
      <c r="I39" s="316">
        <v>78</v>
      </c>
      <c r="J39" s="316">
        <v>81</v>
      </c>
      <c r="K39" s="316">
        <v>84</v>
      </c>
      <c r="L39" s="316">
        <v>81</v>
      </c>
      <c r="M39" s="316">
        <v>89</v>
      </c>
      <c r="N39" s="316">
        <v>81</v>
      </c>
      <c r="O39" s="86">
        <f t="shared" si="0"/>
        <v>494</v>
      </c>
      <c r="P39" s="36">
        <v>4</v>
      </c>
      <c r="Q39" s="36"/>
      <c r="R39" s="165"/>
      <c r="S39" s="36"/>
    </row>
    <row r="40" spans="1:25" ht="19.5" customHeight="1" x14ac:dyDescent="0.25">
      <c r="A40" s="2"/>
      <c r="B40" s="83">
        <v>34</v>
      </c>
      <c r="C40" s="83" t="s">
        <v>497</v>
      </c>
      <c r="D40" s="334" t="s">
        <v>23</v>
      </c>
      <c r="E40" s="334" t="s">
        <v>498</v>
      </c>
      <c r="F40" s="83">
        <v>2008</v>
      </c>
      <c r="G40" s="83" t="s">
        <v>9</v>
      </c>
      <c r="H40" s="83" t="s">
        <v>8</v>
      </c>
      <c r="I40" s="316">
        <v>78</v>
      </c>
      <c r="J40" s="316">
        <v>77</v>
      </c>
      <c r="K40" s="316">
        <v>82</v>
      </c>
      <c r="L40" s="316">
        <v>86</v>
      </c>
      <c r="M40" s="316">
        <v>83</v>
      </c>
      <c r="N40" s="316">
        <v>84</v>
      </c>
      <c r="O40" s="86">
        <f t="shared" si="0"/>
        <v>490</v>
      </c>
      <c r="P40" s="36">
        <v>2</v>
      </c>
      <c r="Q40" s="36"/>
      <c r="R40" s="165"/>
      <c r="S40" s="36"/>
    </row>
    <row r="41" spans="1:25" ht="19.5" customHeight="1" x14ac:dyDescent="0.25">
      <c r="A41" s="2"/>
      <c r="B41" s="83">
        <v>35</v>
      </c>
      <c r="C41" s="83" t="s">
        <v>261</v>
      </c>
      <c r="D41" s="334" t="s">
        <v>772</v>
      </c>
      <c r="E41" s="334" t="s">
        <v>773</v>
      </c>
      <c r="F41" s="83">
        <v>2011</v>
      </c>
      <c r="G41" s="83" t="s">
        <v>9</v>
      </c>
      <c r="H41" s="83" t="s">
        <v>7</v>
      </c>
      <c r="I41" s="316">
        <v>78</v>
      </c>
      <c r="J41" s="316">
        <v>89</v>
      </c>
      <c r="K41" s="316">
        <v>72</v>
      </c>
      <c r="L41" s="316">
        <v>74</v>
      </c>
      <c r="M41" s="316">
        <v>79</v>
      </c>
      <c r="N41" s="316">
        <v>79</v>
      </c>
      <c r="O41" s="86">
        <f t="shared" si="0"/>
        <v>471</v>
      </c>
      <c r="P41" s="36">
        <v>1</v>
      </c>
      <c r="Q41" s="36"/>
      <c r="R41" s="165"/>
      <c r="S41" s="36"/>
    </row>
    <row r="42" spans="1:25" ht="19.5" customHeight="1" x14ac:dyDescent="0.25">
      <c r="A42" s="2"/>
      <c r="B42" s="83">
        <v>36</v>
      </c>
      <c r="C42" s="83" t="s">
        <v>565</v>
      </c>
      <c r="D42" s="334" t="s">
        <v>566</v>
      </c>
      <c r="E42" s="334" t="s">
        <v>567</v>
      </c>
      <c r="F42" s="83">
        <v>2008</v>
      </c>
      <c r="G42" s="83" t="s">
        <v>9</v>
      </c>
      <c r="H42" s="83" t="s">
        <v>8</v>
      </c>
      <c r="I42" s="316">
        <v>83</v>
      </c>
      <c r="J42" s="316">
        <v>85</v>
      </c>
      <c r="K42" s="316">
        <v>71</v>
      </c>
      <c r="L42" s="316">
        <v>67</v>
      </c>
      <c r="M42" s="316">
        <v>82</v>
      </c>
      <c r="N42" s="316">
        <v>69</v>
      </c>
      <c r="O42" s="86">
        <f t="shared" si="0"/>
        <v>457</v>
      </c>
      <c r="P42" s="36">
        <v>0</v>
      </c>
      <c r="Q42" s="36"/>
      <c r="R42" s="165"/>
      <c r="S42" s="146"/>
    </row>
    <row r="43" spans="1:25" ht="19.5" customHeight="1" x14ac:dyDescent="0.25">
      <c r="A43" s="2"/>
      <c r="B43" s="83">
        <v>37</v>
      </c>
      <c r="C43" s="83" t="s">
        <v>511</v>
      </c>
      <c r="D43" s="334" t="s">
        <v>512</v>
      </c>
      <c r="E43" s="334" t="s">
        <v>513</v>
      </c>
      <c r="F43" s="83">
        <v>2010</v>
      </c>
      <c r="G43" s="83" t="s">
        <v>9</v>
      </c>
      <c r="H43" s="83" t="s">
        <v>8</v>
      </c>
      <c r="I43" s="316">
        <v>83</v>
      </c>
      <c r="J43" s="316">
        <v>73</v>
      </c>
      <c r="K43" s="316">
        <v>71</v>
      </c>
      <c r="L43" s="316">
        <v>78</v>
      </c>
      <c r="M43" s="316">
        <v>77</v>
      </c>
      <c r="N43" s="316">
        <v>71</v>
      </c>
      <c r="O43" s="86">
        <f t="shared" si="0"/>
        <v>453</v>
      </c>
      <c r="P43" s="36">
        <v>3</v>
      </c>
      <c r="Q43" s="36"/>
      <c r="R43" s="165"/>
      <c r="S43" s="36"/>
    </row>
    <row r="44" spans="1:25" ht="19.5" customHeight="1" x14ac:dyDescent="0.25">
      <c r="A44" s="2"/>
      <c r="B44" s="83">
        <v>38</v>
      </c>
      <c r="C44" s="83" t="s">
        <v>517</v>
      </c>
      <c r="D44" s="334" t="s">
        <v>518</v>
      </c>
      <c r="E44" s="334" t="s">
        <v>519</v>
      </c>
      <c r="F44" s="83">
        <v>2009</v>
      </c>
      <c r="G44" s="83" t="s">
        <v>9</v>
      </c>
      <c r="H44" s="83" t="s">
        <v>8</v>
      </c>
      <c r="I44" s="52">
        <v>75</v>
      </c>
      <c r="J44" s="52">
        <v>73</v>
      </c>
      <c r="K44" s="52">
        <v>77</v>
      </c>
      <c r="L44" s="52">
        <v>74</v>
      </c>
      <c r="M44" s="52">
        <v>76</v>
      </c>
      <c r="N44" s="52">
        <v>70</v>
      </c>
      <c r="O44" s="86">
        <f t="shared" si="0"/>
        <v>445</v>
      </c>
      <c r="P44" s="36">
        <v>1</v>
      </c>
      <c r="Q44" s="36"/>
      <c r="R44" s="165"/>
      <c r="S44" s="153"/>
    </row>
    <row r="45" spans="1:25" ht="19.5" customHeight="1" x14ac:dyDescent="0.25">
      <c r="A45" s="2"/>
      <c r="B45" s="83">
        <v>39</v>
      </c>
      <c r="C45" s="312" t="s">
        <v>107</v>
      </c>
      <c r="D45" s="342" t="s">
        <v>666</v>
      </c>
      <c r="E45" s="342" t="s">
        <v>667</v>
      </c>
      <c r="F45" s="340">
        <v>2010</v>
      </c>
      <c r="G45" s="344" t="s">
        <v>9</v>
      </c>
      <c r="H45" s="344" t="s">
        <v>7</v>
      </c>
      <c r="I45" s="316">
        <v>79</v>
      </c>
      <c r="J45" s="316">
        <v>70</v>
      </c>
      <c r="K45" s="316">
        <v>69</v>
      </c>
      <c r="L45" s="316">
        <v>64</v>
      </c>
      <c r="M45" s="316">
        <v>72</v>
      </c>
      <c r="N45" s="316">
        <v>67</v>
      </c>
      <c r="O45" s="86">
        <f t="shared" si="0"/>
        <v>421</v>
      </c>
      <c r="P45" s="36">
        <v>2</v>
      </c>
      <c r="Q45" s="86"/>
      <c r="R45" s="165"/>
      <c r="S45" s="153"/>
    </row>
    <row r="46" spans="1:25" ht="21.75" customHeight="1" x14ac:dyDescent="0.25">
      <c r="B46" s="83" t="s">
        <v>891</v>
      </c>
      <c r="C46" s="312" t="s">
        <v>697</v>
      </c>
      <c r="D46" s="339" t="s">
        <v>698</v>
      </c>
      <c r="E46" s="339" t="s">
        <v>895</v>
      </c>
      <c r="F46" s="340">
        <v>2009</v>
      </c>
      <c r="G46" s="340" t="s">
        <v>9</v>
      </c>
      <c r="H46" s="83"/>
      <c r="I46" s="85"/>
      <c r="J46" s="86"/>
      <c r="K46" s="36"/>
      <c r="L46" s="36"/>
      <c r="M46" s="112"/>
      <c r="N46" s="36"/>
      <c r="O46" s="85"/>
      <c r="P46" s="85"/>
      <c r="Q46" s="85"/>
      <c r="R46" s="162"/>
      <c r="S46" s="162"/>
      <c r="T46" s="3"/>
      <c r="W46" s="1"/>
      <c r="X46" s="1"/>
      <c r="Y46" s="1"/>
    </row>
    <row r="47" spans="1:25" ht="21.75" customHeight="1" x14ac:dyDescent="0.25">
      <c r="B47" s="83" t="s">
        <v>891</v>
      </c>
      <c r="C47" s="312" t="s">
        <v>663</v>
      </c>
      <c r="D47" s="339" t="s">
        <v>664</v>
      </c>
      <c r="E47" s="339" t="s">
        <v>665</v>
      </c>
      <c r="F47" s="340">
        <v>2010</v>
      </c>
      <c r="G47" s="340" t="s">
        <v>9</v>
      </c>
      <c r="H47" s="83"/>
      <c r="I47" s="85"/>
      <c r="J47" s="86"/>
      <c r="K47" s="36"/>
      <c r="L47" s="36"/>
      <c r="M47" s="112"/>
      <c r="N47" s="36"/>
      <c r="O47" s="85"/>
      <c r="P47" s="85"/>
      <c r="Q47" s="85"/>
      <c r="R47" s="162"/>
      <c r="S47" s="162"/>
      <c r="T47" s="3"/>
      <c r="W47" s="1"/>
      <c r="X47" s="1"/>
      <c r="Y47" s="1"/>
    </row>
  </sheetData>
  <sortState xmlns:xlrd2="http://schemas.microsoft.com/office/spreadsheetml/2017/richdata2" ref="B7:S14">
    <sortCondition descending="1" ref="Q7:Q14"/>
  </sortState>
  <phoneticPr fontId="64" type="noConversion"/>
  <pageMargins left="0.23622047244094491" right="0.23622047244094491" top="0.74803149606299213" bottom="0.74803149606299213" header="0.31496062992125984" footer="0.31496062992125984"/>
  <pageSetup paperSize="9" scale="85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50"/>
  </sheetPr>
  <dimension ref="A1:Y15"/>
  <sheetViews>
    <sheetView topLeftCell="B1" zoomScale="115" zoomScaleNormal="115" workbookViewId="0">
      <selection activeCell="B2" sqref="B2"/>
    </sheetView>
  </sheetViews>
  <sheetFormatPr defaultRowHeight="15" x14ac:dyDescent="0.25"/>
  <cols>
    <col min="1" max="1" width="1.42578125" style="4" customWidth="1"/>
    <col min="2" max="2" width="4.7109375" style="20" customWidth="1"/>
    <col min="3" max="3" width="8.7109375" style="20" customWidth="1"/>
    <col min="4" max="4" width="8.85546875" style="7" customWidth="1"/>
    <col min="5" max="5" width="12.28515625" style="7" customWidth="1"/>
    <col min="6" max="6" width="9.28515625" style="7" customWidth="1"/>
    <col min="7" max="7" width="9" style="7" customWidth="1"/>
    <col min="8" max="8" width="5.7109375" style="4" customWidth="1"/>
    <col min="9" max="10" width="5.7109375" style="92" customWidth="1"/>
    <col min="11" max="11" width="7.140625" style="34" customWidth="1"/>
    <col min="12" max="12" width="5.7109375" style="92" customWidth="1"/>
    <col min="13" max="13" width="5.7109375" style="4" customWidth="1"/>
    <col min="14" max="14" width="5.7109375" style="92" customWidth="1"/>
    <col min="15" max="15" width="6.85546875" style="34" customWidth="1"/>
    <col min="16" max="16" width="5.7109375" style="34" customWidth="1"/>
    <col min="17" max="17" width="5.7109375" style="92" customWidth="1"/>
    <col min="18" max="18" width="7.42578125" style="93" customWidth="1"/>
    <col min="19" max="19" width="7.7109375" style="92" customWidth="1"/>
    <col min="20" max="20" width="9.140625" style="4"/>
    <col min="21" max="24" width="9.140625" style="3"/>
    <col min="25" max="16384" width="9.140625" style="1"/>
  </cols>
  <sheetData>
    <row r="1" spans="1:25" ht="6" customHeight="1" x14ac:dyDescent="0.25">
      <c r="A1" s="8"/>
      <c r="B1" s="16"/>
      <c r="C1" s="16"/>
      <c r="D1" s="22"/>
      <c r="G1" s="9"/>
      <c r="H1" s="10"/>
      <c r="I1" s="91"/>
      <c r="J1" s="91"/>
      <c r="K1" s="43"/>
      <c r="L1" s="91"/>
      <c r="M1" s="10"/>
    </row>
    <row r="2" spans="1:25" ht="18" x14ac:dyDescent="0.25">
      <c r="A2" s="8"/>
      <c r="B2" s="17"/>
      <c r="C2" s="17"/>
      <c r="D2" s="12"/>
      <c r="E2" s="8"/>
      <c r="F2" s="8"/>
      <c r="G2" s="12"/>
      <c r="H2" s="39" t="s">
        <v>329</v>
      </c>
      <c r="I2" s="91"/>
      <c r="J2" s="91"/>
      <c r="K2" s="43"/>
      <c r="L2" s="91"/>
      <c r="M2" s="10"/>
    </row>
    <row r="3" spans="1:25" ht="18" x14ac:dyDescent="0.25">
      <c r="A3" s="13"/>
      <c r="B3" s="16"/>
      <c r="C3" s="16"/>
      <c r="D3" s="22"/>
      <c r="G3" s="9"/>
      <c r="H3" s="24" t="s">
        <v>330</v>
      </c>
      <c r="I3" s="91"/>
      <c r="J3" s="91"/>
      <c r="K3" s="43"/>
      <c r="L3" s="91"/>
      <c r="M3" s="10"/>
    </row>
    <row r="4" spans="1:25" ht="21" x14ac:dyDescent="0.35">
      <c r="A4" s="2"/>
      <c r="B4" s="18"/>
      <c r="C4" s="18"/>
      <c r="D4" s="94"/>
      <c r="E4" s="94"/>
      <c r="F4" s="6"/>
      <c r="G4" s="6"/>
      <c r="H4" s="2"/>
      <c r="I4" s="95"/>
      <c r="J4" s="95"/>
      <c r="K4" s="40"/>
      <c r="L4" s="95"/>
      <c r="M4" s="10"/>
    </row>
    <row r="5" spans="1:25" ht="18.75" x14ac:dyDescent="0.3">
      <c r="A5" s="2"/>
      <c r="B5" s="173" t="s">
        <v>18</v>
      </c>
      <c r="C5" s="41"/>
      <c r="D5" s="6"/>
      <c r="E5" s="6"/>
      <c r="F5" s="6"/>
      <c r="G5" s="6"/>
      <c r="H5" s="95"/>
      <c r="I5" s="95"/>
      <c r="J5" s="95"/>
      <c r="K5" s="40"/>
      <c r="L5" s="95"/>
      <c r="M5" s="15"/>
    </row>
    <row r="6" spans="1:25" s="34" customFormat="1" ht="35.25" customHeight="1" x14ac:dyDescent="0.25">
      <c r="A6" s="40"/>
      <c r="B6" s="113" t="s">
        <v>21</v>
      </c>
      <c r="C6" s="113" t="s">
        <v>111</v>
      </c>
      <c r="D6" s="113" t="s">
        <v>20</v>
      </c>
      <c r="E6" s="113" t="s">
        <v>257</v>
      </c>
      <c r="F6" s="127" t="s">
        <v>197</v>
      </c>
      <c r="G6" s="117" t="s">
        <v>192</v>
      </c>
      <c r="H6" s="116" t="s">
        <v>102</v>
      </c>
      <c r="I6" s="113">
        <v>1</v>
      </c>
      <c r="J6" s="113">
        <v>2</v>
      </c>
      <c r="K6" s="113">
        <v>3</v>
      </c>
      <c r="L6" s="113" t="s">
        <v>13</v>
      </c>
      <c r="M6" s="113">
        <v>4</v>
      </c>
      <c r="N6" s="113">
        <v>5</v>
      </c>
      <c r="O6" s="113">
        <v>6</v>
      </c>
      <c r="P6" s="113" t="s">
        <v>14</v>
      </c>
      <c r="Q6" s="113" t="s">
        <v>1</v>
      </c>
      <c r="R6" s="113" t="s">
        <v>2</v>
      </c>
      <c r="S6" s="132" t="s">
        <v>3</v>
      </c>
      <c r="T6" s="131" t="s">
        <v>4</v>
      </c>
      <c r="U6" s="42"/>
      <c r="V6" s="42"/>
      <c r="W6" s="42"/>
      <c r="X6" s="42"/>
      <c r="Y6" s="42"/>
    </row>
    <row r="7" spans="1:25" ht="25.5" customHeight="1" x14ac:dyDescent="0.25">
      <c r="A7" s="2"/>
      <c r="B7" s="83">
        <v>1</v>
      </c>
      <c r="C7" s="130" t="s">
        <v>560</v>
      </c>
      <c r="D7" s="84" t="s">
        <v>246</v>
      </c>
      <c r="E7" s="84" t="s">
        <v>247</v>
      </c>
      <c r="F7" s="85">
        <v>2002</v>
      </c>
      <c r="G7" s="85" t="s">
        <v>5</v>
      </c>
      <c r="H7" s="85" t="s">
        <v>7</v>
      </c>
      <c r="I7" s="85">
        <v>92</v>
      </c>
      <c r="J7" s="96">
        <v>94</v>
      </c>
      <c r="K7" s="96">
        <v>94</v>
      </c>
      <c r="L7" s="230">
        <f t="shared" ref="L7:L15" si="0">SUM(I7:K7)</f>
        <v>280</v>
      </c>
      <c r="M7" s="97">
        <v>96</v>
      </c>
      <c r="N7" s="85">
        <v>97</v>
      </c>
      <c r="O7" s="96">
        <v>94</v>
      </c>
      <c r="P7" s="230">
        <f t="shared" ref="P7:P15" si="1">SUM(M7:O7)</f>
        <v>287</v>
      </c>
      <c r="Q7" s="230">
        <f t="shared" ref="Q7:Q15" si="2">SUM(L7,P7)</f>
        <v>567</v>
      </c>
      <c r="R7" s="96">
        <v>12</v>
      </c>
      <c r="S7" s="165">
        <v>51</v>
      </c>
      <c r="T7" s="88" t="s">
        <v>7</v>
      </c>
      <c r="Y7" s="3"/>
    </row>
    <row r="8" spans="1:25" ht="25.5" customHeight="1" x14ac:dyDescent="0.25">
      <c r="A8" s="2"/>
      <c r="B8" s="83">
        <v>2</v>
      </c>
      <c r="C8" s="130" t="s">
        <v>578</v>
      </c>
      <c r="D8" s="84" t="s">
        <v>278</v>
      </c>
      <c r="E8" s="84" t="s">
        <v>579</v>
      </c>
      <c r="F8" s="85">
        <v>1977</v>
      </c>
      <c r="G8" s="85" t="s">
        <v>5</v>
      </c>
      <c r="H8" s="85" t="s">
        <v>7</v>
      </c>
      <c r="I8" s="85">
        <v>93</v>
      </c>
      <c r="J8" s="96">
        <v>97</v>
      </c>
      <c r="K8" s="96">
        <v>92</v>
      </c>
      <c r="L8" s="230">
        <f t="shared" si="0"/>
        <v>282</v>
      </c>
      <c r="M8" s="97">
        <v>97</v>
      </c>
      <c r="N8" s="85">
        <v>90</v>
      </c>
      <c r="O8" s="96">
        <v>97</v>
      </c>
      <c r="P8" s="230">
        <f t="shared" si="1"/>
        <v>284</v>
      </c>
      <c r="Q8" s="230">
        <f t="shared" si="2"/>
        <v>566</v>
      </c>
      <c r="R8" s="96">
        <v>12</v>
      </c>
      <c r="S8" s="165">
        <v>44.75</v>
      </c>
      <c r="T8" s="88" t="s">
        <v>7</v>
      </c>
      <c r="Y8" s="3"/>
    </row>
    <row r="9" spans="1:25" ht="25.5" customHeight="1" x14ac:dyDescent="0.25">
      <c r="A9" s="2"/>
      <c r="B9" s="83">
        <v>3</v>
      </c>
      <c r="C9" s="130" t="s">
        <v>496</v>
      </c>
      <c r="D9" s="84" t="s">
        <v>25</v>
      </c>
      <c r="E9" s="84" t="s">
        <v>117</v>
      </c>
      <c r="F9" s="85">
        <v>1985</v>
      </c>
      <c r="G9" s="85" t="s">
        <v>5</v>
      </c>
      <c r="H9" s="85" t="s">
        <v>8</v>
      </c>
      <c r="I9" s="85">
        <v>92</v>
      </c>
      <c r="J9" s="96">
        <v>95</v>
      </c>
      <c r="K9" s="96">
        <v>94</v>
      </c>
      <c r="L9" s="230">
        <f t="shared" si="0"/>
        <v>281</v>
      </c>
      <c r="M9" s="97">
        <v>94</v>
      </c>
      <c r="N9" s="85">
        <v>94</v>
      </c>
      <c r="O9" s="96">
        <v>96</v>
      </c>
      <c r="P9" s="230">
        <f t="shared" si="1"/>
        <v>284</v>
      </c>
      <c r="Q9" s="230">
        <f t="shared" si="2"/>
        <v>565</v>
      </c>
      <c r="R9" s="96">
        <v>5</v>
      </c>
      <c r="S9" s="165">
        <v>38.5</v>
      </c>
      <c r="T9" s="88" t="s">
        <v>8</v>
      </c>
      <c r="Y9" s="3"/>
    </row>
    <row r="10" spans="1:25" ht="25.5" customHeight="1" x14ac:dyDescent="0.25">
      <c r="A10" s="2"/>
      <c r="B10" s="83">
        <v>4</v>
      </c>
      <c r="C10" s="130" t="s">
        <v>520</v>
      </c>
      <c r="D10" s="84" t="s">
        <v>521</v>
      </c>
      <c r="E10" s="84" t="s">
        <v>522</v>
      </c>
      <c r="F10" s="85">
        <v>2001</v>
      </c>
      <c r="G10" s="85" t="s">
        <v>5</v>
      </c>
      <c r="H10" s="85" t="s">
        <v>8</v>
      </c>
      <c r="I10" s="85">
        <v>92</v>
      </c>
      <c r="J10" s="96">
        <v>94</v>
      </c>
      <c r="K10" s="96">
        <v>92</v>
      </c>
      <c r="L10" s="230">
        <f t="shared" si="0"/>
        <v>278</v>
      </c>
      <c r="M10" s="97">
        <v>92</v>
      </c>
      <c r="N10" s="85">
        <v>93</v>
      </c>
      <c r="O10" s="96">
        <v>93</v>
      </c>
      <c r="P10" s="230">
        <f t="shared" si="1"/>
        <v>278</v>
      </c>
      <c r="Q10" s="230">
        <f t="shared" si="2"/>
        <v>556</v>
      </c>
      <c r="R10" s="96">
        <v>13</v>
      </c>
      <c r="S10" s="165">
        <v>32.25</v>
      </c>
      <c r="T10" s="88" t="s">
        <v>8</v>
      </c>
      <c r="Y10" s="3"/>
    </row>
    <row r="11" spans="1:25" ht="25.5" customHeight="1" x14ac:dyDescent="0.25">
      <c r="A11" s="2"/>
      <c r="B11" s="83">
        <v>5</v>
      </c>
      <c r="C11" s="130" t="s">
        <v>534</v>
      </c>
      <c r="D11" s="84" t="s">
        <v>22</v>
      </c>
      <c r="E11" s="84" t="s">
        <v>231</v>
      </c>
      <c r="F11" s="85">
        <v>1997</v>
      </c>
      <c r="G11" s="85" t="s">
        <v>5</v>
      </c>
      <c r="H11" s="85" t="s">
        <v>7</v>
      </c>
      <c r="I11" s="85">
        <v>95</v>
      </c>
      <c r="J11" s="96">
        <v>91</v>
      </c>
      <c r="K11" s="96">
        <v>87</v>
      </c>
      <c r="L11" s="230">
        <f t="shared" si="0"/>
        <v>273</v>
      </c>
      <c r="M11" s="96">
        <v>92</v>
      </c>
      <c r="N11" s="85">
        <v>90</v>
      </c>
      <c r="O11" s="96">
        <v>90</v>
      </c>
      <c r="P11" s="230">
        <f t="shared" si="1"/>
        <v>272</v>
      </c>
      <c r="Q11" s="230">
        <f t="shared" si="2"/>
        <v>545</v>
      </c>
      <c r="R11" s="96">
        <v>4</v>
      </c>
      <c r="S11" s="165">
        <v>26</v>
      </c>
      <c r="T11" s="88" t="s">
        <v>7</v>
      </c>
      <c r="Y11" s="3"/>
    </row>
    <row r="12" spans="1:25" ht="25.5" customHeight="1" x14ac:dyDescent="0.25">
      <c r="A12" s="2"/>
      <c r="B12" s="83">
        <v>6</v>
      </c>
      <c r="C12" s="130" t="s">
        <v>559</v>
      </c>
      <c r="D12" s="84" t="s">
        <v>235</v>
      </c>
      <c r="E12" s="84" t="s">
        <v>236</v>
      </c>
      <c r="F12" s="85">
        <v>1972</v>
      </c>
      <c r="G12" s="85" t="s">
        <v>5</v>
      </c>
      <c r="H12" s="85" t="s">
        <v>7</v>
      </c>
      <c r="I12" s="85">
        <v>98</v>
      </c>
      <c r="J12" s="96">
        <v>92</v>
      </c>
      <c r="K12" s="96">
        <v>89</v>
      </c>
      <c r="L12" s="230">
        <f t="shared" si="0"/>
        <v>279</v>
      </c>
      <c r="M12" s="97">
        <v>84</v>
      </c>
      <c r="N12" s="85">
        <v>84</v>
      </c>
      <c r="O12" s="96">
        <v>83</v>
      </c>
      <c r="P12" s="230">
        <f t="shared" si="1"/>
        <v>251</v>
      </c>
      <c r="Q12" s="230">
        <f t="shared" si="2"/>
        <v>530</v>
      </c>
      <c r="R12" s="96">
        <v>8</v>
      </c>
      <c r="S12" s="165"/>
      <c r="T12" s="88"/>
      <c r="Y12" s="3"/>
    </row>
    <row r="13" spans="1:25" ht="25.5" customHeight="1" x14ac:dyDescent="0.25">
      <c r="A13" s="2"/>
      <c r="B13" s="83">
        <v>7</v>
      </c>
      <c r="C13" s="130" t="s">
        <v>133</v>
      </c>
      <c r="D13" s="84" t="s">
        <v>546</v>
      </c>
      <c r="E13" s="84" t="s">
        <v>547</v>
      </c>
      <c r="F13" s="85">
        <v>2011</v>
      </c>
      <c r="G13" s="85" t="s">
        <v>5</v>
      </c>
      <c r="H13" s="85" t="s">
        <v>8</v>
      </c>
      <c r="I13" s="85">
        <v>79</v>
      </c>
      <c r="J13" s="96">
        <v>85</v>
      </c>
      <c r="K13" s="96">
        <v>87</v>
      </c>
      <c r="L13" s="230">
        <f t="shared" si="0"/>
        <v>251</v>
      </c>
      <c r="M13" s="96">
        <v>87</v>
      </c>
      <c r="N13" s="85">
        <v>88</v>
      </c>
      <c r="O13" s="96">
        <v>87</v>
      </c>
      <c r="P13" s="230">
        <f t="shared" si="1"/>
        <v>262</v>
      </c>
      <c r="Q13" s="230">
        <f t="shared" si="2"/>
        <v>513</v>
      </c>
      <c r="R13" s="96">
        <v>6</v>
      </c>
      <c r="S13" s="165">
        <v>13.5</v>
      </c>
      <c r="T13" s="88" t="s">
        <v>8</v>
      </c>
      <c r="Y13" s="3"/>
    </row>
    <row r="14" spans="1:25" ht="25.5" customHeight="1" x14ac:dyDescent="0.25">
      <c r="A14" s="2"/>
      <c r="B14" s="83">
        <v>8</v>
      </c>
      <c r="C14" s="130" t="s">
        <v>524</v>
      </c>
      <c r="D14" s="84" t="s">
        <v>525</v>
      </c>
      <c r="E14" s="84" t="s">
        <v>526</v>
      </c>
      <c r="F14" s="85">
        <v>1971</v>
      </c>
      <c r="G14" s="85" t="s">
        <v>5</v>
      </c>
      <c r="H14" s="85" t="s">
        <v>7</v>
      </c>
      <c r="I14" s="85">
        <v>77</v>
      </c>
      <c r="J14" s="96">
        <v>83</v>
      </c>
      <c r="K14" s="96">
        <v>84</v>
      </c>
      <c r="L14" s="230">
        <f t="shared" si="0"/>
        <v>244</v>
      </c>
      <c r="M14" s="97">
        <v>89</v>
      </c>
      <c r="N14" s="85">
        <v>79</v>
      </c>
      <c r="O14" s="96">
        <v>87</v>
      </c>
      <c r="P14" s="230">
        <f t="shared" si="1"/>
        <v>255</v>
      </c>
      <c r="Q14" s="230">
        <f t="shared" si="2"/>
        <v>499</v>
      </c>
      <c r="R14" s="96">
        <v>6</v>
      </c>
      <c r="S14" s="165"/>
      <c r="T14" s="89"/>
      <c r="Y14" s="3"/>
    </row>
    <row r="15" spans="1:25" ht="25.5" customHeight="1" x14ac:dyDescent="0.25">
      <c r="A15" s="2"/>
      <c r="B15" s="83">
        <v>9</v>
      </c>
      <c r="C15" s="130" t="s">
        <v>571</v>
      </c>
      <c r="D15" s="84" t="s">
        <v>572</v>
      </c>
      <c r="E15" s="84" t="s">
        <v>573</v>
      </c>
      <c r="F15" s="85">
        <v>1974</v>
      </c>
      <c r="G15" s="85" t="s">
        <v>5</v>
      </c>
      <c r="H15" s="85" t="s">
        <v>6</v>
      </c>
      <c r="I15" s="85">
        <v>84</v>
      </c>
      <c r="J15" s="96">
        <v>91</v>
      </c>
      <c r="K15" s="96">
        <v>93</v>
      </c>
      <c r="L15" s="230">
        <f t="shared" si="0"/>
        <v>268</v>
      </c>
      <c r="M15" s="96">
        <v>70</v>
      </c>
      <c r="N15" s="85">
        <v>67</v>
      </c>
      <c r="O15" s="96">
        <v>68</v>
      </c>
      <c r="P15" s="230">
        <f t="shared" si="1"/>
        <v>205</v>
      </c>
      <c r="Q15" s="230">
        <f t="shared" si="2"/>
        <v>473</v>
      </c>
      <c r="R15" s="96">
        <v>3</v>
      </c>
      <c r="S15" s="165"/>
      <c r="T15" s="88"/>
      <c r="Y15" s="3"/>
    </row>
  </sheetData>
  <pageMargins left="0.23622047244094491" right="0.23622047244094491" top="0.74803149606299213" bottom="0.74803149606299213" header="0.31496062992125984" footer="0.31496062992125984"/>
  <pageSetup paperSize="9" scale="85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50"/>
  </sheetPr>
  <dimension ref="A1:Z25"/>
  <sheetViews>
    <sheetView topLeftCell="B1" zoomScale="130" zoomScaleNormal="130" workbookViewId="0">
      <selection activeCell="B2" sqref="B2"/>
    </sheetView>
  </sheetViews>
  <sheetFormatPr defaultRowHeight="15" x14ac:dyDescent="0.25"/>
  <cols>
    <col min="1" max="1" width="2.5703125" style="4" customWidth="1"/>
    <col min="2" max="2" width="5.7109375" style="20" customWidth="1"/>
    <col min="3" max="3" width="8.5703125" style="20" customWidth="1"/>
    <col min="4" max="4" width="13" style="7" customWidth="1"/>
    <col min="5" max="5" width="16.5703125" style="7" customWidth="1"/>
    <col min="6" max="6" width="7.5703125" style="7" customWidth="1"/>
    <col min="7" max="7" width="8.140625" style="7" customWidth="1"/>
    <col min="8" max="8" width="5.7109375" style="4" customWidth="1"/>
    <col min="9" max="10" width="5.7109375" style="92" customWidth="1"/>
    <col min="11" max="11" width="6.85546875" style="34" customWidth="1"/>
    <col min="12" max="12" width="5.7109375" style="92" customWidth="1"/>
    <col min="13" max="13" width="5.7109375" style="4" customWidth="1"/>
    <col min="14" max="14" width="5.7109375" style="92" customWidth="1"/>
    <col min="15" max="15" width="6.42578125" style="34" customWidth="1"/>
    <col min="16" max="16" width="5.7109375" style="34" customWidth="1"/>
    <col min="17" max="17" width="5.7109375" style="92" customWidth="1"/>
    <col min="18" max="18" width="4.85546875" style="93" customWidth="1"/>
    <col min="19" max="19" width="7.85546875" style="92" customWidth="1"/>
    <col min="20" max="20" width="9.140625" style="4"/>
    <col min="21" max="25" width="9.140625" style="3"/>
    <col min="26" max="16384" width="9.140625" style="1"/>
  </cols>
  <sheetData>
    <row r="1" spans="1:26" ht="6" customHeight="1" x14ac:dyDescent="0.25">
      <c r="A1" s="8"/>
      <c r="B1" s="16"/>
      <c r="C1" s="16"/>
      <c r="D1" s="22"/>
      <c r="G1" s="9"/>
      <c r="H1" s="10"/>
      <c r="I1" s="91"/>
      <c r="J1" s="91"/>
      <c r="K1" s="43"/>
      <c r="L1" s="91"/>
      <c r="M1" s="10"/>
    </row>
    <row r="2" spans="1:26" ht="18" x14ac:dyDescent="0.25">
      <c r="A2" s="8"/>
      <c r="B2" s="17"/>
      <c r="C2" s="17"/>
      <c r="D2" s="12"/>
      <c r="E2" s="8"/>
      <c r="F2" s="8"/>
      <c r="G2" s="12"/>
      <c r="H2" s="39" t="s">
        <v>329</v>
      </c>
      <c r="I2" s="91"/>
      <c r="J2" s="91"/>
      <c r="K2" s="43"/>
      <c r="L2" s="91"/>
      <c r="M2" s="10"/>
    </row>
    <row r="3" spans="1:26" ht="18" x14ac:dyDescent="0.25">
      <c r="A3" s="13"/>
      <c r="B3" s="16"/>
      <c r="C3" s="16"/>
      <c r="D3" s="22"/>
      <c r="G3" s="9"/>
      <c r="H3" s="24" t="s">
        <v>330</v>
      </c>
      <c r="I3" s="91"/>
      <c r="J3" s="91"/>
      <c r="K3" s="43"/>
      <c r="L3" s="91"/>
      <c r="M3" s="10"/>
    </row>
    <row r="4" spans="1:26" ht="21" x14ac:dyDescent="0.35">
      <c r="A4" s="2"/>
      <c r="B4" s="18"/>
      <c r="C4" s="18"/>
      <c r="D4" s="94"/>
      <c r="E4" s="94"/>
      <c r="F4" s="6"/>
      <c r="G4" s="6"/>
      <c r="H4" s="2"/>
      <c r="I4" s="95"/>
      <c r="J4" s="95"/>
      <c r="K4" s="40"/>
      <c r="L4" s="95"/>
      <c r="M4" s="10"/>
    </row>
    <row r="5" spans="1:26" ht="18.75" x14ac:dyDescent="0.3">
      <c r="A5" s="2"/>
      <c r="B5" s="173" t="s">
        <v>103</v>
      </c>
      <c r="C5" s="41"/>
      <c r="D5" s="6"/>
      <c r="E5" s="6"/>
      <c r="F5" s="6"/>
      <c r="G5" s="6"/>
      <c r="H5" s="95"/>
      <c r="I5" s="95"/>
      <c r="J5" s="95"/>
      <c r="K5" s="40"/>
      <c r="L5" s="95"/>
      <c r="M5" s="15"/>
    </row>
    <row r="6" spans="1:26" s="34" customFormat="1" ht="42" customHeight="1" x14ac:dyDescent="0.25">
      <c r="A6" s="40"/>
      <c r="B6" s="113" t="s">
        <v>21</v>
      </c>
      <c r="C6" s="113" t="s">
        <v>111</v>
      </c>
      <c r="D6" s="119" t="s">
        <v>20</v>
      </c>
      <c r="E6" s="119" t="s">
        <v>257</v>
      </c>
      <c r="F6" s="127" t="s">
        <v>197</v>
      </c>
      <c r="G6" s="117" t="s">
        <v>192</v>
      </c>
      <c r="H6" s="116" t="s">
        <v>102</v>
      </c>
      <c r="I6" s="119">
        <v>1</v>
      </c>
      <c r="J6" s="119">
        <v>2</v>
      </c>
      <c r="K6" s="119">
        <v>3</v>
      </c>
      <c r="L6" s="119" t="s">
        <v>13</v>
      </c>
      <c r="M6" s="119">
        <v>4</v>
      </c>
      <c r="N6" s="119">
        <v>5</v>
      </c>
      <c r="O6" s="119">
        <v>6</v>
      </c>
      <c r="P6" s="119" t="s">
        <v>14</v>
      </c>
      <c r="Q6" s="119" t="s">
        <v>1</v>
      </c>
      <c r="R6" s="119" t="s">
        <v>2</v>
      </c>
      <c r="S6" s="133" t="s">
        <v>3</v>
      </c>
      <c r="T6" s="119" t="s">
        <v>4</v>
      </c>
      <c r="V6" s="42"/>
      <c r="W6" s="42"/>
      <c r="X6" s="42"/>
      <c r="Y6" s="42"/>
      <c r="Z6" s="42"/>
    </row>
    <row r="7" spans="1:26" ht="19.5" customHeight="1" x14ac:dyDescent="0.25">
      <c r="A7" s="2"/>
      <c r="B7" s="83">
        <v>1</v>
      </c>
      <c r="C7" s="130" t="s">
        <v>201</v>
      </c>
      <c r="D7" s="334" t="s">
        <v>523</v>
      </c>
      <c r="E7" s="334" t="s">
        <v>335</v>
      </c>
      <c r="F7" s="334">
        <v>2007</v>
      </c>
      <c r="G7" s="83" t="s">
        <v>9</v>
      </c>
      <c r="H7" s="83" t="s">
        <v>8</v>
      </c>
      <c r="I7" s="85">
        <v>94</v>
      </c>
      <c r="J7" s="96">
        <v>93</v>
      </c>
      <c r="K7" s="96">
        <v>93</v>
      </c>
      <c r="L7" s="230">
        <f t="shared" ref="L7:L23" si="0">SUM(I7:K7)</f>
        <v>280</v>
      </c>
      <c r="M7" s="96">
        <v>96</v>
      </c>
      <c r="N7" s="85">
        <v>92</v>
      </c>
      <c r="O7" s="96">
        <v>94</v>
      </c>
      <c r="P7" s="86">
        <f t="shared" ref="P7:P23" si="1">SUM(M7:O7)</f>
        <v>282</v>
      </c>
      <c r="Q7" s="86">
        <f t="shared" ref="Q7:Q23" si="2">SUM(L7,P7)</f>
        <v>562</v>
      </c>
      <c r="R7" s="96">
        <v>9</v>
      </c>
      <c r="S7" s="165">
        <v>51</v>
      </c>
      <c r="T7" s="82" t="s">
        <v>8</v>
      </c>
      <c r="U7" s="4"/>
      <c r="Z7" s="3"/>
    </row>
    <row r="8" spans="1:26" ht="19.5" customHeight="1" x14ac:dyDescent="0.25">
      <c r="A8" s="2"/>
      <c r="B8" s="83">
        <v>2</v>
      </c>
      <c r="C8" s="130" t="s">
        <v>106</v>
      </c>
      <c r="D8" s="334" t="s">
        <v>537</v>
      </c>
      <c r="E8" s="334" t="s">
        <v>538</v>
      </c>
      <c r="F8" s="334">
        <v>2008</v>
      </c>
      <c r="G8" s="83" t="s">
        <v>9</v>
      </c>
      <c r="H8" s="83" t="s">
        <v>7</v>
      </c>
      <c r="I8" s="85">
        <v>96</v>
      </c>
      <c r="J8" s="96">
        <v>95</v>
      </c>
      <c r="K8" s="96">
        <v>94</v>
      </c>
      <c r="L8" s="230">
        <f t="shared" si="0"/>
        <v>285</v>
      </c>
      <c r="M8" s="96">
        <v>90</v>
      </c>
      <c r="N8" s="85">
        <v>96</v>
      </c>
      <c r="O8" s="96">
        <v>90</v>
      </c>
      <c r="P8" s="86">
        <f t="shared" si="1"/>
        <v>276</v>
      </c>
      <c r="Q8" s="86">
        <f t="shared" si="2"/>
        <v>561</v>
      </c>
      <c r="R8" s="96">
        <v>8</v>
      </c>
      <c r="S8" s="165">
        <v>47.88</v>
      </c>
      <c r="T8" s="82" t="s">
        <v>7</v>
      </c>
      <c r="U8" s="4"/>
      <c r="Z8" s="3"/>
    </row>
    <row r="9" spans="1:26" ht="19.5" customHeight="1" x14ac:dyDescent="0.25">
      <c r="A9" s="2"/>
      <c r="B9" s="83">
        <v>3</v>
      </c>
      <c r="C9" s="130" t="s">
        <v>179</v>
      </c>
      <c r="D9" s="334" t="s">
        <v>245</v>
      </c>
      <c r="E9" s="334" t="s">
        <v>236</v>
      </c>
      <c r="F9" s="334">
        <v>2005</v>
      </c>
      <c r="G9" s="83" t="s">
        <v>9</v>
      </c>
      <c r="H9" s="83" t="s">
        <v>7</v>
      </c>
      <c r="I9" s="85">
        <v>92</v>
      </c>
      <c r="J9" s="96">
        <v>92</v>
      </c>
      <c r="K9" s="96">
        <v>91</v>
      </c>
      <c r="L9" s="230">
        <f t="shared" si="0"/>
        <v>275</v>
      </c>
      <c r="M9" s="96">
        <v>96</v>
      </c>
      <c r="N9" s="85">
        <v>95</v>
      </c>
      <c r="O9" s="96">
        <v>88</v>
      </c>
      <c r="P9" s="86">
        <f t="shared" si="1"/>
        <v>279</v>
      </c>
      <c r="Q9" s="86">
        <f t="shared" si="2"/>
        <v>554</v>
      </c>
      <c r="R9" s="96">
        <v>5</v>
      </c>
      <c r="S9" s="165">
        <v>44.75</v>
      </c>
      <c r="T9" s="82" t="s">
        <v>7</v>
      </c>
      <c r="U9" s="4"/>
      <c r="Z9" s="3"/>
    </row>
    <row r="10" spans="1:26" ht="19.5" customHeight="1" x14ac:dyDescent="0.25">
      <c r="A10" s="2"/>
      <c r="B10" s="83">
        <v>4</v>
      </c>
      <c r="C10" s="130" t="s">
        <v>528</v>
      </c>
      <c r="D10" s="334" t="s">
        <v>529</v>
      </c>
      <c r="E10" s="334" t="s">
        <v>530</v>
      </c>
      <c r="F10" s="334">
        <v>2009</v>
      </c>
      <c r="G10" s="83" t="s">
        <v>9</v>
      </c>
      <c r="H10" s="83" t="s">
        <v>6</v>
      </c>
      <c r="I10" s="85">
        <v>86</v>
      </c>
      <c r="J10" s="96">
        <v>90</v>
      </c>
      <c r="K10" s="96">
        <v>91</v>
      </c>
      <c r="L10" s="230">
        <f t="shared" si="0"/>
        <v>267</v>
      </c>
      <c r="M10" s="96">
        <v>88</v>
      </c>
      <c r="N10" s="85">
        <v>91</v>
      </c>
      <c r="O10" s="96">
        <v>91</v>
      </c>
      <c r="P10" s="86">
        <f t="shared" si="1"/>
        <v>270</v>
      </c>
      <c r="Q10" s="86">
        <f t="shared" si="2"/>
        <v>537</v>
      </c>
      <c r="R10" s="96">
        <v>7</v>
      </c>
      <c r="S10" s="165">
        <v>41.63</v>
      </c>
      <c r="T10" s="82" t="s">
        <v>6</v>
      </c>
      <c r="U10" s="4"/>
      <c r="Z10" s="3"/>
    </row>
    <row r="11" spans="1:26" ht="19.5" customHeight="1" x14ac:dyDescent="0.25">
      <c r="A11" s="2"/>
      <c r="B11" s="83">
        <v>5</v>
      </c>
      <c r="C11" s="130" t="s">
        <v>508</v>
      </c>
      <c r="D11" s="334" t="s">
        <v>509</v>
      </c>
      <c r="E11" s="334" t="s">
        <v>510</v>
      </c>
      <c r="F11" s="334">
        <v>2009</v>
      </c>
      <c r="G11" s="83" t="s">
        <v>9</v>
      </c>
      <c r="H11" s="83" t="s">
        <v>8</v>
      </c>
      <c r="I11" s="85">
        <v>85</v>
      </c>
      <c r="J11" s="96">
        <v>92</v>
      </c>
      <c r="K11" s="96">
        <v>91</v>
      </c>
      <c r="L11" s="230">
        <f t="shared" si="0"/>
        <v>268</v>
      </c>
      <c r="M11" s="96">
        <v>87</v>
      </c>
      <c r="N11" s="85">
        <v>84</v>
      </c>
      <c r="O11" s="96">
        <v>86</v>
      </c>
      <c r="P11" s="86">
        <f t="shared" si="1"/>
        <v>257</v>
      </c>
      <c r="Q11" s="86">
        <f t="shared" si="2"/>
        <v>525</v>
      </c>
      <c r="R11" s="96">
        <v>5</v>
      </c>
      <c r="S11" s="165"/>
      <c r="T11" s="82"/>
      <c r="U11" s="4"/>
      <c r="Z11" s="3"/>
    </row>
    <row r="12" spans="1:26" ht="19.5" customHeight="1" x14ac:dyDescent="0.25">
      <c r="A12" s="2"/>
      <c r="B12" s="83">
        <v>6</v>
      </c>
      <c r="C12" s="130" t="s">
        <v>499</v>
      </c>
      <c r="D12" s="334" t="s">
        <v>500</v>
      </c>
      <c r="E12" s="334" t="s">
        <v>501</v>
      </c>
      <c r="F12" s="334">
        <v>2010</v>
      </c>
      <c r="G12" s="83" t="s">
        <v>9</v>
      </c>
      <c r="H12" s="83" t="s">
        <v>6</v>
      </c>
      <c r="I12" s="85">
        <v>84</v>
      </c>
      <c r="J12" s="96">
        <v>89</v>
      </c>
      <c r="K12" s="96">
        <v>89</v>
      </c>
      <c r="L12" s="230">
        <f t="shared" si="0"/>
        <v>262</v>
      </c>
      <c r="M12" s="96">
        <v>87</v>
      </c>
      <c r="N12" s="85">
        <v>86</v>
      </c>
      <c r="O12" s="96">
        <v>89</v>
      </c>
      <c r="P12" s="86">
        <f t="shared" si="1"/>
        <v>262</v>
      </c>
      <c r="Q12" s="86">
        <f t="shared" si="2"/>
        <v>524</v>
      </c>
      <c r="R12" s="96">
        <v>4</v>
      </c>
      <c r="S12" s="165">
        <v>35.380000000000003</v>
      </c>
      <c r="T12" s="82" t="s">
        <v>6</v>
      </c>
      <c r="U12" s="4"/>
      <c r="Z12" s="3"/>
    </row>
    <row r="13" spans="1:26" ht="19.5" customHeight="1" x14ac:dyDescent="0.25">
      <c r="A13" s="2"/>
      <c r="B13" s="83">
        <v>7</v>
      </c>
      <c r="C13" s="130" t="s">
        <v>497</v>
      </c>
      <c r="D13" s="334" t="s">
        <v>23</v>
      </c>
      <c r="E13" s="334" t="s">
        <v>498</v>
      </c>
      <c r="F13" s="334">
        <v>2008</v>
      </c>
      <c r="G13" s="83" t="s">
        <v>9</v>
      </c>
      <c r="H13" s="83" t="s">
        <v>8</v>
      </c>
      <c r="I13" s="85">
        <v>86</v>
      </c>
      <c r="J13" s="96">
        <v>88</v>
      </c>
      <c r="K13" s="96">
        <v>91</v>
      </c>
      <c r="L13" s="230">
        <f t="shared" si="0"/>
        <v>265</v>
      </c>
      <c r="M13" s="96">
        <v>78</v>
      </c>
      <c r="N13" s="85">
        <v>87</v>
      </c>
      <c r="O13" s="96">
        <v>85</v>
      </c>
      <c r="P13" s="86">
        <f t="shared" si="1"/>
        <v>250</v>
      </c>
      <c r="Q13" s="86">
        <f t="shared" si="2"/>
        <v>515</v>
      </c>
      <c r="R13" s="96">
        <v>2</v>
      </c>
      <c r="S13" s="165"/>
      <c r="T13" s="82"/>
      <c r="U13" s="4"/>
      <c r="Z13" s="3"/>
    </row>
    <row r="14" spans="1:26" ht="19.5" customHeight="1" x14ac:dyDescent="0.25">
      <c r="A14" s="2"/>
      <c r="B14" s="83">
        <v>8</v>
      </c>
      <c r="C14" s="130" t="s">
        <v>502</v>
      </c>
      <c r="D14" s="334" t="s">
        <v>503</v>
      </c>
      <c r="E14" s="334" t="s">
        <v>504</v>
      </c>
      <c r="F14" s="334">
        <v>2008</v>
      </c>
      <c r="G14" s="83" t="s">
        <v>9</v>
      </c>
      <c r="H14" s="83" t="s">
        <v>8</v>
      </c>
      <c r="I14" s="85">
        <v>92</v>
      </c>
      <c r="J14" s="96">
        <v>93</v>
      </c>
      <c r="K14" s="96">
        <v>91</v>
      </c>
      <c r="L14" s="230">
        <f t="shared" si="0"/>
        <v>276</v>
      </c>
      <c r="M14" s="96">
        <v>76</v>
      </c>
      <c r="N14" s="85">
        <v>82</v>
      </c>
      <c r="O14" s="96">
        <v>79</v>
      </c>
      <c r="P14" s="86">
        <f t="shared" si="1"/>
        <v>237</v>
      </c>
      <c r="Q14" s="86">
        <f t="shared" si="2"/>
        <v>513</v>
      </c>
      <c r="R14" s="96">
        <v>10</v>
      </c>
      <c r="S14" s="165"/>
      <c r="T14" s="82"/>
      <c r="U14" s="4"/>
      <c r="Z14" s="3"/>
    </row>
    <row r="15" spans="1:26" ht="19.5" customHeight="1" x14ac:dyDescent="0.25">
      <c r="A15" s="2"/>
      <c r="B15" s="83">
        <v>9</v>
      </c>
      <c r="C15" s="130" t="s">
        <v>136</v>
      </c>
      <c r="D15" s="334" t="s">
        <v>252</v>
      </c>
      <c r="E15" s="334" t="s">
        <v>542</v>
      </c>
      <c r="F15" s="334">
        <v>2009</v>
      </c>
      <c r="G15" s="83" t="s">
        <v>9</v>
      </c>
      <c r="H15" s="83" t="s">
        <v>8</v>
      </c>
      <c r="I15" s="85">
        <v>89</v>
      </c>
      <c r="J15" s="96">
        <v>94</v>
      </c>
      <c r="K15" s="96">
        <v>89</v>
      </c>
      <c r="L15" s="230">
        <f t="shared" si="0"/>
        <v>272</v>
      </c>
      <c r="M15" s="96">
        <v>75</v>
      </c>
      <c r="N15" s="85">
        <v>82</v>
      </c>
      <c r="O15" s="96">
        <v>81</v>
      </c>
      <c r="P15" s="86">
        <f t="shared" si="1"/>
        <v>238</v>
      </c>
      <c r="Q15" s="86">
        <f t="shared" si="2"/>
        <v>510</v>
      </c>
      <c r="R15" s="96">
        <v>3</v>
      </c>
      <c r="S15" s="165">
        <v>26</v>
      </c>
      <c r="T15" s="82" t="s">
        <v>8</v>
      </c>
      <c r="U15" s="4"/>
      <c r="Z15" s="3"/>
    </row>
    <row r="16" spans="1:26" ht="19.5" customHeight="1" x14ac:dyDescent="0.25">
      <c r="A16" s="2"/>
      <c r="B16" s="83">
        <v>10</v>
      </c>
      <c r="C16" s="130" t="s">
        <v>505</v>
      </c>
      <c r="D16" s="334" t="s">
        <v>506</v>
      </c>
      <c r="E16" s="334" t="s">
        <v>507</v>
      </c>
      <c r="F16" s="334">
        <v>2006</v>
      </c>
      <c r="G16" s="83" t="s">
        <v>9</v>
      </c>
      <c r="H16" s="83" t="s">
        <v>8</v>
      </c>
      <c r="I16" s="85">
        <v>80</v>
      </c>
      <c r="J16" s="96">
        <v>85</v>
      </c>
      <c r="K16" s="96">
        <v>83</v>
      </c>
      <c r="L16" s="230">
        <f t="shared" si="0"/>
        <v>248</v>
      </c>
      <c r="M16" s="96">
        <v>91</v>
      </c>
      <c r="N16" s="85">
        <v>88</v>
      </c>
      <c r="O16" s="96">
        <v>80</v>
      </c>
      <c r="P16" s="86">
        <f t="shared" si="1"/>
        <v>259</v>
      </c>
      <c r="Q16" s="86">
        <f t="shared" si="2"/>
        <v>507</v>
      </c>
      <c r="R16" s="96">
        <v>7</v>
      </c>
      <c r="S16" s="165"/>
      <c r="T16" s="82"/>
      <c r="U16" s="1"/>
      <c r="V16" s="1"/>
      <c r="W16" s="1"/>
      <c r="X16" s="1"/>
      <c r="Y16" s="1"/>
    </row>
    <row r="17" spans="1:24" ht="19.5" customHeight="1" x14ac:dyDescent="0.25">
      <c r="A17" s="1"/>
      <c r="B17" s="83">
        <v>11</v>
      </c>
      <c r="C17" s="130" t="s">
        <v>539</v>
      </c>
      <c r="D17" s="334" t="s">
        <v>540</v>
      </c>
      <c r="E17" s="334" t="s">
        <v>541</v>
      </c>
      <c r="F17" s="334">
        <v>2007</v>
      </c>
      <c r="G17" s="83" t="s">
        <v>9</v>
      </c>
      <c r="H17" s="83" t="s">
        <v>7</v>
      </c>
      <c r="I17" s="85">
        <v>81</v>
      </c>
      <c r="J17" s="96">
        <v>69</v>
      </c>
      <c r="K17" s="96">
        <v>72</v>
      </c>
      <c r="L17" s="230">
        <f t="shared" si="0"/>
        <v>222</v>
      </c>
      <c r="M17" s="96">
        <v>68</v>
      </c>
      <c r="N17" s="85">
        <v>79</v>
      </c>
      <c r="O17" s="96">
        <v>85</v>
      </c>
      <c r="P17" s="86">
        <f t="shared" si="1"/>
        <v>232</v>
      </c>
      <c r="Q17" s="86">
        <f t="shared" si="2"/>
        <v>454</v>
      </c>
      <c r="R17" s="96">
        <v>2</v>
      </c>
      <c r="S17" s="165"/>
      <c r="T17" s="82"/>
      <c r="U17" s="1"/>
      <c r="V17" s="1"/>
      <c r="W17" s="1"/>
      <c r="X17" s="1"/>
    </row>
    <row r="18" spans="1:24" ht="19.5" customHeight="1" x14ac:dyDescent="0.25">
      <c r="A18" s="1"/>
      <c r="B18" s="83">
        <v>12</v>
      </c>
      <c r="C18" s="130" t="s">
        <v>531</v>
      </c>
      <c r="D18" s="334" t="s">
        <v>532</v>
      </c>
      <c r="E18" s="334" t="s">
        <v>533</v>
      </c>
      <c r="F18" s="334">
        <v>2009</v>
      </c>
      <c r="G18" s="83" t="s">
        <v>9</v>
      </c>
      <c r="H18" s="83" t="s">
        <v>7</v>
      </c>
      <c r="I18" s="85">
        <v>85</v>
      </c>
      <c r="J18" s="96">
        <v>89</v>
      </c>
      <c r="K18" s="96">
        <v>79</v>
      </c>
      <c r="L18" s="230">
        <f t="shared" si="0"/>
        <v>253</v>
      </c>
      <c r="M18" s="96">
        <v>43</v>
      </c>
      <c r="N18" s="85">
        <v>60</v>
      </c>
      <c r="O18" s="96">
        <v>81</v>
      </c>
      <c r="P18" s="86">
        <f t="shared" si="1"/>
        <v>184</v>
      </c>
      <c r="Q18" s="86">
        <f t="shared" si="2"/>
        <v>437</v>
      </c>
      <c r="R18" s="96">
        <v>9</v>
      </c>
      <c r="S18" s="165"/>
      <c r="T18" s="82"/>
      <c r="U18" s="1"/>
      <c r="V18" s="1"/>
      <c r="W18" s="1"/>
      <c r="X18" s="1"/>
    </row>
    <row r="19" spans="1:24" ht="19.5" customHeight="1" x14ac:dyDescent="0.25">
      <c r="A19" s="1"/>
      <c r="B19" s="83">
        <v>13</v>
      </c>
      <c r="C19" s="130" t="s">
        <v>514</v>
      </c>
      <c r="D19" s="334" t="s">
        <v>515</v>
      </c>
      <c r="E19" s="334" t="s">
        <v>516</v>
      </c>
      <c r="F19" s="334">
        <v>2007</v>
      </c>
      <c r="G19" s="83" t="s">
        <v>9</v>
      </c>
      <c r="H19" s="83" t="s">
        <v>8</v>
      </c>
      <c r="I19" s="85">
        <v>66</v>
      </c>
      <c r="J19" s="96">
        <v>64</v>
      </c>
      <c r="K19" s="96">
        <v>75</v>
      </c>
      <c r="L19" s="230">
        <f t="shared" si="0"/>
        <v>205</v>
      </c>
      <c r="M19" s="96">
        <v>75</v>
      </c>
      <c r="N19" s="85">
        <v>69</v>
      </c>
      <c r="O19" s="96">
        <v>87</v>
      </c>
      <c r="P19" s="86">
        <f t="shared" si="1"/>
        <v>231</v>
      </c>
      <c r="Q19" s="86">
        <f t="shared" si="2"/>
        <v>436</v>
      </c>
      <c r="R19" s="96">
        <v>0</v>
      </c>
      <c r="S19" s="165"/>
      <c r="T19" s="82"/>
      <c r="U19" s="1"/>
      <c r="V19" s="1"/>
      <c r="W19" s="1"/>
      <c r="X19" s="1"/>
    </row>
    <row r="20" spans="1:24" ht="19.5" customHeight="1" x14ac:dyDescent="0.25">
      <c r="A20" s="1"/>
      <c r="B20" s="83">
        <v>14</v>
      </c>
      <c r="C20" s="130" t="s">
        <v>543</v>
      </c>
      <c r="D20" s="334" t="s">
        <v>544</v>
      </c>
      <c r="E20" s="334" t="s">
        <v>545</v>
      </c>
      <c r="F20" s="334">
        <v>2010</v>
      </c>
      <c r="G20" s="83" t="s">
        <v>9</v>
      </c>
      <c r="H20" s="83" t="s">
        <v>7</v>
      </c>
      <c r="I20" s="85">
        <v>69</v>
      </c>
      <c r="J20" s="96">
        <v>68</v>
      </c>
      <c r="K20" s="96">
        <v>80</v>
      </c>
      <c r="L20" s="230">
        <f t="shared" si="0"/>
        <v>217</v>
      </c>
      <c r="M20" s="96">
        <v>81</v>
      </c>
      <c r="N20" s="85">
        <v>45</v>
      </c>
      <c r="O20" s="96">
        <v>90</v>
      </c>
      <c r="P20" s="86">
        <f t="shared" si="1"/>
        <v>216</v>
      </c>
      <c r="Q20" s="86">
        <f t="shared" si="2"/>
        <v>433</v>
      </c>
      <c r="R20" s="96">
        <v>6</v>
      </c>
      <c r="S20" s="165">
        <v>10.38</v>
      </c>
      <c r="T20" s="82" t="s">
        <v>7</v>
      </c>
      <c r="U20" s="1"/>
      <c r="V20" s="1"/>
      <c r="W20" s="1"/>
      <c r="X20" s="1"/>
    </row>
    <row r="21" spans="1:24" ht="19.5" customHeight="1" x14ac:dyDescent="0.25">
      <c r="A21" s="1"/>
      <c r="B21" s="83">
        <v>15</v>
      </c>
      <c r="C21" s="130" t="s">
        <v>517</v>
      </c>
      <c r="D21" s="334" t="s">
        <v>518</v>
      </c>
      <c r="E21" s="334" t="s">
        <v>519</v>
      </c>
      <c r="F21" s="334">
        <v>2009</v>
      </c>
      <c r="G21" s="83" t="s">
        <v>9</v>
      </c>
      <c r="H21" s="83" t="s">
        <v>8</v>
      </c>
      <c r="I21" s="85">
        <v>68</v>
      </c>
      <c r="J21" s="96">
        <v>69</v>
      </c>
      <c r="K21" s="96">
        <v>71</v>
      </c>
      <c r="L21" s="230">
        <f t="shared" si="0"/>
        <v>208</v>
      </c>
      <c r="M21" s="96">
        <v>72</v>
      </c>
      <c r="N21" s="85">
        <v>58</v>
      </c>
      <c r="O21" s="96">
        <v>87</v>
      </c>
      <c r="P21" s="86">
        <f t="shared" si="1"/>
        <v>217</v>
      </c>
      <c r="Q21" s="86">
        <f t="shared" si="2"/>
        <v>425</v>
      </c>
      <c r="R21" s="96">
        <v>2</v>
      </c>
      <c r="S21" s="165"/>
      <c r="T21" s="82"/>
      <c r="U21" s="1"/>
      <c r="V21" s="1"/>
      <c r="W21" s="1"/>
      <c r="X21" s="1"/>
    </row>
    <row r="22" spans="1:24" ht="19.5" customHeight="1" x14ac:dyDescent="0.25">
      <c r="A22" s="1"/>
      <c r="B22" s="83">
        <v>16</v>
      </c>
      <c r="C22" s="130" t="s">
        <v>511</v>
      </c>
      <c r="D22" s="334" t="s">
        <v>512</v>
      </c>
      <c r="E22" s="334" t="s">
        <v>513</v>
      </c>
      <c r="F22" s="334">
        <v>2010</v>
      </c>
      <c r="G22" s="83" t="s">
        <v>9</v>
      </c>
      <c r="H22" s="83" t="s">
        <v>8</v>
      </c>
      <c r="I22" s="85">
        <v>77</v>
      </c>
      <c r="J22" s="96">
        <v>74</v>
      </c>
      <c r="K22" s="96">
        <v>54</v>
      </c>
      <c r="L22" s="230">
        <f t="shared" si="0"/>
        <v>205</v>
      </c>
      <c r="M22" s="96">
        <v>69</v>
      </c>
      <c r="N22" s="85">
        <v>73</v>
      </c>
      <c r="O22" s="96">
        <v>73</v>
      </c>
      <c r="P22" s="86">
        <f t="shared" si="1"/>
        <v>215</v>
      </c>
      <c r="Q22" s="86">
        <f t="shared" si="2"/>
        <v>420</v>
      </c>
      <c r="R22" s="96">
        <v>1</v>
      </c>
      <c r="S22" s="165"/>
      <c r="T22" s="82"/>
      <c r="U22" s="1"/>
      <c r="V22" s="1"/>
      <c r="W22" s="1"/>
      <c r="X22" s="1"/>
    </row>
    <row r="23" spans="1:24" ht="19.5" customHeight="1" x14ac:dyDescent="0.25">
      <c r="A23" s="1"/>
      <c r="B23" s="83">
        <v>17</v>
      </c>
      <c r="C23" s="130" t="s">
        <v>565</v>
      </c>
      <c r="D23" s="334" t="s">
        <v>566</v>
      </c>
      <c r="E23" s="334" t="s">
        <v>567</v>
      </c>
      <c r="F23" s="334">
        <v>2008</v>
      </c>
      <c r="G23" s="83" t="s">
        <v>9</v>
      </c>
      <c r="H23" s="83" t="s">
        <v>8</v>
      </c>
      <c r="I23" s="85">
        <v>66</v>
      </c>
      <c r="J23" s="96">
        <v>71</v>
      </c>
      <c r="K23" s="96">
        <v>61</v>
      </c>
      <c r="L23" s="230">
        <f t="shared" si="0"/>
        <v>198</v>
      </c>
      <c r="M23" s="96">
        <v>62</v>
      </c>
      <c r="N23" s="85">
        <v>61</v>
      </c>
      <c r="O23" s="96">
        <v>69</v>
      </c>
      <c r="P23" s="86">
        <f t="shared" si="1"/>
        <v>192</v>
      </c>
      <c r="Q23" s="86">
        <f t="shared" si="2"/>
        <v>390</v>
      </c>
      <c r="R23" s="96">
        <v>1</v>
      </c>
      <c r="S23" s="165">
        <v>1</v>
      </c>
      <c r="T23" s="82" t="s">
        <v>8</v>
      </c>
      <c r="U23" s="1"/>
      <c r="V23" s="1"/>
      <c r="W23" s="1"/>
      <c r="X23" s="1"/>
    </row>
    <row r="24" spans="1:24" ht="19.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9.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</sheetData>
  <sortState xmlns:xlrd2="http://schemas.microsoft.com/office/spreadsheetml/2017/richdata2" ref="B7:T23">
    <sortCondition descending="1" ref="Q7:Q23"/>
    <sortCondition descending="1" ref="R7:R23"/>
  </sortState>
  <pageMargins left="0.23622047244094491" right="0.23622047244094491" top="0.74803149606299213" bottom="0.74803149606299213" header="0.31496062992125984" footer="0.31496062992125984"/>
  <pageSetup paperSize="9" scale="80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50"/>
  </sheetPr>
  <dimension ref="A1:R37"/>
  <sheetViews>
    <sheetView zoomScale="85" zoomScaleNormal="85" workbookViewId="0"/>
  </sheetViews>
  <sheetFormatPr defaultColWidth="8.7109375" defaultRowHeight="15" x14ac:dyDescent="0.25"/>
  <cols>
    <col min="1" max="1" width="6.140625" customWidth="1"/>
    <col min="2" max="2" width="21.28515625" customWidth="1"/>
    <col min="3" max="3" width="11.42578125" customWidth="1"/>
    <col min="4" max="4" width="10.42578125" customWidth="1"/>
    <col min="5" max="14" width="9.28515625" customWidth="1"/>
    <col min="15" max="15" width="7.28515625" customWidth="1"/>
    <col min="16" max="16" width="8.85546875" customWidth="1"/>
    <col min="17" max="17" width="7.28515625" customWidth="1"/>
    <col min="18" max="18" width="7.42578125" customWidth="1"/>
    <col min="22" max="22" width="7.28515625" customWidth="1"/>
    <col min="23" max="23" width="6.5703125" customWidth="1"/>
  </cols>
  <sheetData>
    <row r="1" spans="1:18" ht="18" x14ac:dyDescent="0.25">
      <c r="E1" s="39" t="s">
        <v>329</v>
      </c>
    </row>
    <row r="2" spans="1:18" ht="18" x14ac:dyDescent="0.25">
      <c r="E2" s="24" t="s">
        <v>330</v>
      </c>
    </row>
    <row r="3" spans="1:18" ht="18.75" x14ac:dyDescent="0.3">
      <c r="D3" s="293" t="s">
        <v>839</v>
      </c>
      <c r="K3" s="303" t="s">
        <v>880</v>
      </c>
    </row>
    <row r="4" spans="1:18" ht="27.75" x14ac:dyDescent="0.4">
      <c r="A4" s="193" t="s">
        <v>817</v>
      </c>
      <c r="F4" s="194"/>
      <c r="G4" s="194"/>
      <c r="H4" s="195" t="s">
        <v>818</v>
      </c>
      <c r="I4" s="195" t="s">
        <v>819</v>
      </c>
      <c r="J4" s="195" t="s">
        <v>820</v>
      </c>
      <c r="K4" s="195" t="s">
        <v>821</v>
      </c>
      <c r="L4" s="195" t="s">
        <v>822</v>
      </c>
      <c r="M4" s="195" t="s">
        <v>823</v>
      </c>
      <c r="N4" s="195" t="s">
        <v>824</v>
      </c>
    </row>
    <row r="5" spans="1:18" ht="30" x14ac:dyDescent="0.25">
      <c r="A5" s="279" t="s">
        <v>825</v>
      </c>
      <c r="B5" s="45" t="s">
        <v>299</v>
      </c>
      <c r="C5" s="45" t="s">
        <v>298</v>
      </c>
      <c r="D5" s="45"/>
      <c r="E5" s="196" t="s">
        <v>826</v>
      </c>
      <c r="F5" s="197" t="s">
        <v>827</v>
      </c>
      <c r="G5" s="196" t="s">
        <v>828</v>
      </c>
      <c r="H5" s="198" t="s">
        <v>829</v>
      </c>
      <c r="I5" s="198" t="s">
        <v>830</v>
      </c>
      <c r="J5" s="198" t="s">
        <v>831</v>
      </c>
      <c r="K5" s="198" t="s">
        <v>832</v>
      </c>
      <c r="L5" s="196" t="s">
        <v>833</v>
      </c>
      <c r="M5" s="198" t="s">
        <v>834</v>
      </c>
      <c r="N5" s="198" t="s">
        <v>835</v>
      </c>
      <c r="O5" s="51" t="s">
        <v>0</v>
      </c>
      <c r="P5" s="280" t="s">
        <v>836</v>
      </c>
      <c r="Q5" s="376" t="s">
        <v>837</v>
      </c>
      <c r="R5" s="376"/>
    </row>
    <row r="6" spans="1:18" ht="18" customHeight="1" x14ac:dyDescent="0.25">
      <c r="A6" s="199" t="s">
        <v>300</v>
      </c>
      <c r="B6" s="281" t="s">
        <v>537</v>
      </c>
      <c r="C6" s="200"/>
      <c r="D6" s="201" t="s">
        <v>113</v>
      </c>
      <c r="E6" s="202">
        <f>SUM(E7:E8)</f>
        <v>3</v>
      </c>
      <c r="F6" s="202">
        <f t="shared" ref="F6:N6" si="0">SUM(F7:F8)+E6</f>
        <v>6</v>
      </c>
      <c r="G6" s="202">
        <f t="shared" si="0"/>
        <v>8</v>
      </c>
      <c r="H6" s="202">
        <f t="shared" si="0"/>
        <v>8</v>
      </c>
      <c r="I6" s="202">
        <f t="shared" si="0"/>
        <v>9</v>
      </c>
      <c r="J6" s="202">
        <f t="shared" si="0"/>
        <v>12</v>
      </c>
      <c r="K6" s="202">
        <f t="shared" si="0"/>
        <v>14</v>
      </c>
      <c r="L6" s="202">
        <f t="shared" si="0"/>
        <v>17</v>
      </c>
      <c r="M6" s="202">
        <f t="shared" si="0"/>
        <v>19</v>
      </c>
      <c r="N6" s="202">
        <f t="shared" si="0"/>
        <v>21</v>
      </c>
      <c r="O6" s="203">
        <v>2</v>
      </c>
      <c r="P6" s="282">
        <f>MAX($N$6,$N$10,$N$14,$N$18,$N$22,$N$26,$N$30,$N$34)-N6</f>
        <v>5</v>
      </c>
      <c r="Q6" s="45"/>
      <c r="R6" s="45"/>
    </row>
    <row r="7" spans="1:18" ht="18" customHeight="1" x14ac:dyDescent="0.25">
      <c r="A7" s="204"/>
      <c r="B7" s="283" t="s">
        <v>538</v>
      </c>
      <c r="C7" s="205"/>
      <c r="D7" s="201" t="s">
        <v>838</v>
      </c>
      <c r="E7" s="212">
        <v>3</v>
      </c>
      <c r="F7" s="212">
        <v>3</v>
      </c>
      <c r="G7" s="212">
        <v>2</v>
      </c>
      <c r="H7" s="212">
        <v>0</v>
      </c>
      <c r="I7" s="212">
        <v>1</v>
      </c>
      <c r="J7" s="212">
        <v>3</v>
      </c>
      <c r="K7" s="212">
        <v>2</v>
      </c>
      <c r="L7" s="212">
        <v>3</v>
      </c>
      <c r="M7" s="212">
        <v>2</v>
      </c>
      <c r="N7" s="212">
        <v>2</v>
      </c>
      <c r="O7" s="206"/>
      <c r="P7" s="284"/>
      <c r="Q7" s="45"/>
      <c r="R7" s="45"/>
    </row>
    <row r="8" spans="1:18" ht="18" customHeight="1" x14ac:dyDescent="0.25">
      <c r="A8" s="207"/>
      <c r="B8" s="208"/>
      <c r="C8" s="209"/>
      <c r="D8" s="285" t="s">
        <v>301</v>
      </c>
      <c r="E8" s="286"/>
      <c r="F8" s="286"/>
      <c r="G8" s="286"/>
      <c r="H8" s="286"/>
      <c r="I8" s="286"/>
      <c r="J8" s="286"/>
      <c r="K8" s="286"/>
      <c r="L8" s="286"/>
      <c r="M8" s="286"/>
      <c r="N8" s="286"/>
      <c r="O8" s="210"/>
      <c r="P8" s="287"/>
      <c r="Q8" s="45"/>
      <c r="R8" s="45"/>
    </row>
    <row r="9" spans="1:18" ht="18" customHeight="1" x14ac:dyDescent="0.3">
      <c r="A9" s="195"/>
      <c r="B9" s="211"/>
      <c r="C9" s="211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195"/>
      <c r="P9" s="288"/>
      <c r="Q9" s="289"/>
      <c r="R9" s="289"/>
    </row>
    <row r="10" spans="1:18" ht="18" customHeight="1" x14ac:dyDescent="0.25">
      <c r="A10" s="199" t="s">
        <v>302</v>
      </c>
      <c r="B10" s="281" t="s">
        <v>521</v>
      </c>
      <c r="C10" s="200"/>
      <c r="D10" s="201" t="s">
        <v>113</v>
      </c>
      <c r="E10" s="202">
        <f>SUM(E11:E12)</f>
        <v>2</v>
      </c>
      <c r="F10" s="202">
        <f t="shared" ref="F10:N10" si="1">SUM(F11:F12)+E10</f>
        <v>4</v>
      </c>
      <c r="G10" s="202">
        <f t="shared" si="1"/>
        <v>5</v>
      </c>
      <c r="H10" s="202">
        <f t="shared" si="1"/>
        <v>6</v>
      </c>
      <c r="I10" s="202">
        <f t="shared" si="1"/>
        <v>8</v>
      </c>
      <c r="J10" s="202">
        <f t="shared" si="1"/>
        <v>10</v>
      </c>
      <c r="K10" s="202">
        <f t="shared" si="1"/>
        <v>10</v>
      </c>
      <c r="L10" s="202">
        <f t="shared" si="1"/>
        <v>10</v>
      </c>
      <c r="M10" s="202">
        <f t="shared" si="1"/>
        <v>10</v>
      </c>
      <c r="N10" s="202">
        <f t="shared" si="1"/>
        <v>10</v>
      </c>
      <c r="O10" s="203">
        <v>6</v>
      </c>
      <c r="P10" s="282">
        <f>MAX($N$6,$N$10,$N$14,$N$18,$N$22,$N$26,$N$30,$N$34)-N10</f>
        <v>16</v>
      </c>
      <c r="Q10" s="45"/>
      <c r="R10" s="45"/>
    </row>
    <row r="11" spans="1:18" ht="18" customHeight="1" x14ac:dyDescent="0.25">
      <c r="A11" s="204"/>
      <c r="B11" s="283" t="s">
        <v>873</v>
      </c>
      <c r="C11" s="205"/>
      <c r="D11" s="201" t="s">
        <v>838</v>
      </c>
      <c r="E11" s="212">
        <v>2</v>
      </c>
      <c r="F11" s="212">
        <v>2</v>
      </c>
      <c r="G11" s="212">
        <v>1</v>
      </c>
      <c r="H11" s="212">
        <v>1</v>
      </c>
      <c r="I11" s="212">
        <v>2</v>
      </c>
      <c r="J11" s="212">
        <v>2</v>
      </c>
      <c r="K11" s="212"/>
      <c r="L11" s="212"/>
      <c r="M11" s="212"/>
      <c r="N11" s="212"/>
      <c r="O11" s="206"/>
      <c r="P11" s="284"/>
      <c r="Q11" s="45"/>
      <c r="R11" s="45"/>
    </row>
    <row r="12" spans="1:18" ht="18" customHeight="1" x14ac:dyDescent="0.25">
      <c r="A12" s="207"/>
      <c r="B12" s="208"/>
      <c r="C12" s="209"/>
      <c r="D12" s="285" t="s">
        <v>301</v>
      </c>
      <c r="E12" s="286"/>
      <c r="F12" s="286"/>
      <c r="G12" s="286"/>
      <c r="H12" s="286"/>
      <c r="I12" s="286"/>
      <c r="J12" s="286"/>
      <c r="K12" s="286"/>
      <c r="L12" s="286"/>
      <c r="M12" s="286"/>
      <c r="N12" s="286"/>
      <c r="O12" s="210"/>
      <c r="P12" s="287"/>
      <c r="Q12" s="45"/>
      <c r="R12" s="45"/>
    </row>
    <row r="13" spans="1:18" ht="18" customHeight="1" x14ac:dyDescent="0.3">
      <c r="A13" s="195"/>
      <c r="E13" s="290"/>
      <c r="F13" s="290"/>
      <c r="G13" s="290"/>
      <c r="H13" s="290"/>
      <c r="I13" s="290"/>
      <c r="J13" s="290"/>
      <c r="K13" s="290"/>
      <c r="L13" s="290"/>
      <c r="M13" s="290"/>
      <c r="N13" s="290"/>
      <c r="O13" s="195"/>
      <c r="P13" s="288"/>
      <c r="Q13" s="289"/>
      <c r="R13" s="289"/>
    </row>
    <row r="14" spans="1:18" ht="18" customHeight="1" x14ac:dyDescent="0.25">
      <c r="A14" s="199" t="s">
        <v>303</v>
      </c>
      <c r="B14" s="281" t="s">
        <v>523</v>
      </c>
      <c r="C14" s="200"/>
      <c r="D14" s="201" t="s">
        <v>113</v>
      </c>
      <c r="E14" s="202">
        <f>SUM(E15:E16)</f>
        <v>1</v>
      </c>
      <c r="F14" s="202">
        <f t="shared" ref="F14:N14" si="2">SUM(F15:F16)+E14</f>
        <v>2</v>
      </c>
      <c r="G14" s="202">
        <f t="shared" si="2"/>
        <v>4</v>
      </c>
      <c r="H14" s="202">
        <f t="shared" si="2"/>
        <v>5</v>
      </c>
      <c r="I14" s="202">
        <f t="shared" si="2"/>
        <v>6</v>
      </c>
      <c r="J14" s="202">
        <f t="shared" si="2"/>
        <v>6</v>
      </c>
      <c r="K14" s="202">
        <f t="shared" si="2"/>
        <v>6</v>
      </c>
      <c r="L14" s="202">
        <f t="shared" si="2"/>
        <v>6</v>
      </c>
      <c r="M14" s="202">
        <f t="shared" si="2"/>
        <v>6</v>
      </c>
      <c r="N14" s="202">
        <f t="shared" si="2"/>
        <v>6</v>
      </c>
      <c r="O14" s="203">
        <v>7</v>
      </c>
      <c r="P14" s="282">
        <f>MAX($N$6,$N$10,$N$14,$N$18,$N$22,$N$26,$N$30,$N$34)-N14</f>
        <v>20</v>
      </c>
      <c r="Q14" s="45"/>
      <c r="R14" s="45"/>
    </row>
    <row r="15" spans="1:18" ht="18" customHeight="1" x14ac:dyDescent="0.25">
      <c r="A15" s="204"/>
      <c r="B15" s="283" t="s">
        <v>874</v>
      </c>
      <c r="C15" s="205"/>
      <c r="D15" s="201" t="s">
        <v>838</v>
      </c>
      <c r="E15" s="212">
        <v>1</v>
      </c>
      <c r="F15" s="212">
        <v>1</v>
      </c>
      <c r="G15" s="212">
        <v>2</v>
      </c>
      <c r="H15" s="212">
        <v>1</v>
      </c>
      <c r="I15" s="212">
        <v>1</v>
      </c>
      <c r="J15" s="212"/>
      <c r="K15" s="212"/>
      <c r="L15" s="212"/>
      <c r="M15" s="212"/>
      <c r="N15" s="212"/>
      <c r="O15" s="210"/>
      <c r="P15" s="284"/>
      <c r="Q15" s="45"/>
      <c r="R15" s="45"/>
    </row>
    <row r="16" spans="1:18" ht="18" customHeight="1" x14ac:dyDescent="0.25">
      <c r="A16" s="207"/>
      <c r="B16" s="208"/>
      <c r="C16" s="209"/>
      <c r="D16" s="285" t="s">
        <v>301</v>
      </c>
      <c r="E16" s="286"/>
      <c r="F16" s="286"/>
      <c r="G16" s="286"/>
      <c r="H16" s="286"/>
      <c r="I16" s="286"/>
      <c r="J16" s="286"/>
      <c r="K16" s="286"/>
      <c r="L16" s="286"/>
      <c r="M16" s="286"/>
      <c r="N16" s="286"/>
      <c r="O16" s="210"/>
      <c r="P16" s="287"/>
      <c r="Q16" s="45"/>
      <c r="R16" s="45"/>
    </row>
    <row r="17" spans="1:18" ht="18" customHeight="1" x14ac:dyDescent="0.3">
      <c r="A17" s="195"/>
      <c r="B17" s="211"/>
      <c r="C17" s="211"/>
      <c r="E17" s="212"/>
      <c r="F17" s="212"/>
      <c r="G17" s="212"/>
      <c r="H17" s="212"/>
      <c r="I17" s="212"/>
      <c r="J17" s="212"/>
      <c r="K17" s="212"/>
      <c r="L17" s="212"/>
      <c r="M17" s="212"/>
      <c r="N17" s="212"/>
      <c r="O17" s="195"/>
      <c r="P17" s="288"/>
      <c r="Q17" s="289"/>
      <c r="R17" s="289"/>
    </row>
    <row r="18" spans="1:18" ht="18" customHeight="1" x14ac:dyDescent="0.25">
      <c r="A18" s="199" t="s">
        <v>304</v>
      </c>
      <c r="B18" s="281" t="s">
        <v>25</v>
      </c>
      <c r="C18" s="200"/>
      <c r="D18" s="201" t="s">
        <v>113</v>
      </c>
      <c r="E18" s="202">
        <f>SUM(E19:E20)</f>
        <v>2</v>
      </c>
      <c r="F18" s="202">
        <f t="shared" ref="F18:N18" si="3">SUM(F19:F20)+E18</f>
        <v>4</v>
      </c>
      <c r="G18" s="202">
        <f t="shared" si="3"/>
        <v>7</v>
      </c>
      <c r="H18" s="202">
        <f t="shared" si="3"/>
        <v>9</v>
      </c>
      <c r="I18" s="202">
        <f t="shared" si="3"/>
        <v>12</v>
      </c>
      <c r="J18" s="202">
        <f t="shared" si="3"/>
        <v>13</v>
      </c>
      <c r="K18" s="202">
        <f t="shared" si="3"/>
        <v>15</v>
      </c>
      <c r="L18" s="202">
        <f t="shared" si="3"/>
        <v>17</v>
      </c>
      <c r="M18" s="202">
        <f t="shared" si="3"/>
        <v>17</v>
      </c>
      <c r="N18" s="202">
        <f t="shared" si="3"/>
        <v>17</v>
      </c>
      <c r="O18" s="203">
        <v>4</v>
      </c>
      <c r="P18" s="282">
        <f>MAX($N$6,$N$10,$N$14,$N$18,$N$22,$N$26,$N$30,$N$34)-N18</f>
        <v>9</v>
      </c>
      <c r="Q18" s="45"/>
      <c r="R18" s="45"/>
    </row>
    <row r="19" spans="1:18" ht="18" customHeight="1" x14ac:dyDescent="0.25">
      <c r="A19" s="204"/>
      <c r="B19" s="283" t="s">
        <v>875</v>
      </c>
      <c r="C19" s="205"/>
      <c r="D19" s="201" t="s">
        <v>838</v>
      </c>
      <c r="E19" s="212">
        <v>2</v>
      </c>
      <c r="F19" s="212">
        <v>2</v>
      </c>
      <c r="G19" s="212">
        <v>3</v>
      </c>
      <c r="H19" s="212">
        <v>2</v>
      </c>
      <c r="I19" s="212">
        <v>3</v>
      </c>
      <c r="J19" s="212">
        <v>1</v>
      </c>
      <c r="K19" s="212">
        <v>2</v>
      </c>
      <c r="L19" s="212">
        <v>2</v>
      </c>
      <c r="M19" s="212"/>
      <c r="N19" s="212"/>
      <c r="O19" s="206"/>
      <c r="P19" s="284"/>
      <c r="Q19" s="45"/>
      <c r="R19" s="45"/>
    </row>
    <row r="20" spans="1:18" ht="18" customHeight="1" x14ac:dyDescent="0.25">
      <c r="A20" s="207"/>
      <c r="B20" s="208"/>
      <c r="C20" s="209"/>
      <c r="D20" s="285" t="s">
        <v>301</v>
      </c>
      <c r="E20" s="286"/>
      <c r="F20" s="286"/>
      <c r="G20" s="286"/>
      <c r="H20" s="286"/>
      <c r="I20" s="286"/>
      <c r="J20" s="286"/>
      <c r="K20" s="286"/>
      <c r="L20" s="286"/>
      <c r="M20" s="286"/>
      <c r="N20" s="286"/>
      <c r="O20" s="210"/>
      <c r="P20" s="287"/>
      <c r="Q20" s="45"/>
      <c r="R20" s="45"/>
    </row>
    <row r="21" spans="1:18" ht="18" customHeight="1" x14ac:dyDescent="0.3">
      <c r="A21" s="195"/>
      <c r="E21" s="290"/>
      <c r="F21" s="290"/>
      <c r="G21" s="290"/>
      <c r="H21" s="290"/>
      <c r="I21" s="290"/>
      <c r="J21" s="290"/>
      <c r="K21" s="290"/>
      <c r="L21" s="290"/>
      <c r="M21" s="290"/>
      <c r="N21" s="290"/>
      <c r="O21" s="195"/>
      <c r="P21" s="288"/>
      <c r="Q21" s="289"/>
      <c r="R21" s="289"/>
    </row>
    <row r="22" spans="1:18" ht="18" customHeight="1" x14ac:dyDescent="0.25">
      <c r="A22" s="199" t="s">
        <v>305</v>
      </c>
      <c r="B22" s="281" t="s">
        <v>246</v>
      </c>
      <c r="C22" s="200"/>
      <c r="D22" s="201" t="s">
        <v>113</v>
      </c>
      <c r="E22" s="202">
        <f>SUM(E23:E24)</f>
        <v>1</v>
      </c>
      <c r="F22" s="202">
        <f t="shared" ref="F22:N22" si="4">SUM(F23:F24)+E22</f>
        <v>3</v>
      </c>
      <c r="G22" s="202">
        <f t="shared" si="4"/>
        <v>4</v>
      </c>
      <c r="H22" s="202">
        <f t="shared" si="4"/>
        <v>7</v>
      </c>
      <c r="I22" s="202">
        <f t="shared" si="4"/>
        <v>10</v>
      </c>
      <c r="J22" s="202">
        <f t="shared" si="4"/>
        <v>14</v>
      </c>
      <c r="K22" s="202">
        <f t="shared" si="4"/>
        <v>16</v>
      </c>
      <c r="L22" s="202">
        <f t="shared" si="4"/>
        <v>18</v>
      </c>
      <c r="M22" s="202">
        <f t="shared" si="4"/>
        <v>19</v>
      </c>
      <c r="N22" s="202">
        <f t="shared" si="4"/>
        <v>19</v>
      </c>
      <c r="O22" s="203">
        <v>3</v>
      </c>
      <c r="P22" s="282">
        <f>MAX($N$6,$N$10,$N$14,$N$18,$N$22,$N$26,$N$30,$N$34)-N22</f>
        <v>7</v>
      </c>
      <c r="Q22" s="45"/>
      <c r="R22" s="45"/>
    </row>
    <row r="23" spans="1:18" ht="18" customHeight="1" x14ac:dyDescent="0.25">
      <c r="A23" s="204"/>
      <c r="B23" s="283" t="s">
        <v>876</v>
      </c>
      <c r="C23" s="205"/>
      <c r="D23" s="201" t="s">
        <v>838</v>
      </c>
      <c r="E23" s="212">
        <v>1</v>
      </c>
      <c r="F23" s="212">
        <v>2</v>
      </c>
      <c r="G23" s="212">
        <v>1</v>
      </c>
      <c r="H23" s="212">
        <v>3</v>
      </c>
      <c r="I23" s="212">
        <v>3</v>
      </c>
      <c r="J23" s="212">
        <v>4</v>
      </c>
      <c r="K23" s="212">
        <v>2</v>
      </c>
      <c r="L23" s="212">
        <v>2</v>
      </c>
      <c r="M23" s="212">
        <v>1</v>
      </c>
      <c r="N23" s="212"/>
      <c r="O23" s="210"/>
      <c r="P23" s="284"/>
      <c r="Q23" s="45"/>
      <c r="R23" s="45"/>
    </row>
    <row r="24" spans="1:18" ht="18" customHeight="1" x14ac:dyDescent="0.25">
      <c r="A24" s="207"/>
      <c r="B24" s="208"/>
      <c r="C24" s="209"/>
      <c r="D24" s="285" t="s">
        <v>301</v>
      </c>
      <c r="E24" s="286"/>
      <c r="F24" s="286"/>
      <c r="G24" s="286"/>
      <c r="H24" s="286"/>
      <c r="I24" s="286"/>
      <c r="J24" s="286"/>
      <c r="K24" s="286"/>
      <c r="L24" s="286"/>
      <c r="M24" s="286"/>
      <c r="N24" s="286"/>
      <c r="O24" s="210"/>
      <c r="P24" s="287"/>
      <c r="Q24" s="45"/>
      <c r="R24" s="45"/>
    </row>
    <row r="25" spans="1:18" ht="18" customHeight="1" x14ac:dyDescent="0.3">
      <c r="A25" s="195"/>
      <c r="B25" s="211"/>
      <c r="C25" s="211"/>
      <c r="E25" s="212"/>
      <c r="F25" s="212"/>
      <c r="G25" s="212"/>
      <c r="H25" s="212"/>
      <c r="I25" s="212"/>
      <c r="J25" s="212"/>
      <c r="K25" s="212"/>
      <c r="L25" s="212"/>
      <c r="M25" s="212"/>
      <c r="N25" s="212"/>
      <c r="O25" s="195"/>
      <c r="P25" s="288"/>
      <c r="Q25" s="289"/>
      <c r="R25" s="289"/>
    </row>
    <row r="26" spans="1:18" ht="18" customHeight="1" x14ac:dyDescent="0.25">
      <c r="A26" s="199" t="s">
        <v>306</v>
      </c>
      <c r="B26" s="281" t="s">
        <v>22</v>
      </c>
      <c r="C26" s="200"/>
      <c r="D26" s="201" t="s">
        <v>113</v>
      </c>
      <c r="E26" s="202">
        <f>SUM(E27:E28)</f>
        <v>1</v>
      </c>
      <c r="F26" s="202">
        <f t="shared" ref="F26:N26" si="5">SUM(F27:F28)+E26</f>
        <v>2</v>
      </c>
      <c r="G26" s="202">
        <f t="shared" si="5"/>
        <v>3</v>
      </c>
      <c r="H26" s="202">
        <f t="shared" si="5"/>
        <v>4</v>
      </c>
      <c r="I26" s="202">
        <f t="shared" si="5"/>
        <v>4</v>
      </c>
      <c r="J26" s="202">
        <f t="shared" si="5"/>
        <v>4</v>
      </c>
      <c r="K26" s="202">
        <f t="shared" si="5"/>
        <v>4</v>
      </c>
      <c r="L26" s="202">
        <f t="shared" si="5"/>
        <v>4</v>
      </c>
      <c r="M26" s="202">
        <f t="shared" si="5"/>
        <v>4</v>
      </c>
      <c r="N26" s="202">
        <f t="shared" si="5"/>
        <v>4</v>
      </c>
      <c r="O26" s="203">
        <v>8</v>
      </c>
      <c r="P26" s="282">
        <f>MAX($N$6,$N$10,$N$14,$N$18,$N$22,$N$26,$N$30,$N$34)-N26</f>
        <v>22</v>
      </c>
      <c r="Q26" s="45"/>
      <c r="R26" s="45"/>
    </row>
    <row r="27" spans="1:18" ht="18" customHeight="1" x14ac:dyDescent="0.25">
      <c r="A27" s="204"/>
      <c r="B27" s="283" t="s">
        <v>877</v>
      </c>
      <c r="C27" s="205"/>
      <c r="D27" s="201" t="s">
        <v>838</v>
      </c>
      <c r="E27" s="212">
        <v>1</v>
      </c>
      <c r="F27" s="212">
        <v>1</v>
      </c>
      <c r="G27" s="212">
        <v>1</v>
      </c>
      <c r="H27" s="212">
        <v>1</v>
      </c>
      <c r="I27" s="212"/>
      <c r="J27" s="212"/>
      <c r="K27" s="212"/>
      <c r="L27" s="212"/>
      <c r="M27" s="212"/>
      <c r="N27" s="212"/>
      <c r="O27" s="206"/>
      <c r="P27" s="284"/>
      <c r="Q27" s="45"/>
      <c r="R27" s="45"/>
    </row>
    <row r="28" spans="1:18" ht="18" customHeight="1" x14ac:dyDescent="0.25">
      <c r="A28" s="207"/>
      <c r="B28" s="208"/>
      <c r="C28" s="209"/>
      <c r="D28" s="285" t="s">
        <v>301</v>
      </c>
      <c r="E28" s="286"/>
      <c r="F28" s="286"/>
      <c r="G28" s="286"/>
      <c r="H28" s="286"/>
      <c r="I28" s="286" t="s">
        <v>309</v>
      </c>
      <c r="J28" s="286"/>
      <c r="K28" s="286"/>
      <c r="L28" s="286"/>
      <c r="M28" s="286"/>
      <c r="N28" s="286"/>
      <c r="O28" s="210"/>
      <c r="P28" s="287"/>
      <c r="Q28" s="45"/>
      <c r="R28" s="45"/>
    </row>
    <row r="29" spans="1:18" ht="18" customHeight="1" x14ac:dyDescent="0.3">
      <c r="A29" s="195"/>
      <c r="E29" s="290"/>
      <c r="F29" s="290"/>
      <c r="G29" s="290"/>
      <c r="H29" s="290"/>
      <c r="I29" s="290"/>
      <c r="J29" s="290"/>
      <c r="K29" s="290"/>
      <c r="L29" s="290"/>
      <c r="M29" s="290"/>
      <c r="N29" s="290"/>
      <c r="O29" s="195"/>
      <c r="P29" s="288"/>
      <c r="Q29" s="289"/>
      <c r="R29" s="289"/>
    </row>
    <row r="30" spans="1:18" ht="18" customHeight="1" x14ac:dyDescent="0.25">
      <c r="A30" s="199" t="s">
        <v>307</v>
      </c>
      <c r="B30" s="281" t="s">
        <v>245</v>
      </c>
      <c r="C30" s="200"/>
      <c r="D30" s="201" t="s">
        <v>113</v>
      </c>
      <c r="E30" s="202">
        <f>SUM(E31:E32)</f>
        <v>2</v>
      </c>
      <c r="F30" s="202">
        <f t="shared" ref="F30:N30" si="6">SUM(F31:F32)+E30</f>
        <v>5</v>
      </c>
      <c r="G30" s="202">
        <f t="shared" si="6"/>
        <v>7</v>
      </c>
      <c r="H30" s="202">
        <f t="shared" si="6"/>
        <v>8</v>
      </c>
      <c r="I30" s="202">
        <f t="shared" si="6"/>
        <v>9</v>
      </c>
      <c r="J30" s="202">
        <f t="shared" si="6"/>
        <v>11</v>
      </c>
      <c r="K30" s="202">
        <f t="shared" si="6"/>
        <v>12</v>
      </c>
      <c r="L30" s="202">
        <f t="shared" si="6"/>
        <v>12</v>
      </c>
      <c r="M30" s="202">
        <f t="shared" si="6"/>
        <v>12</v>
      </c>
      <c r="N30" s="202">
        <f t="shared" si="6"/>
        <v>12</v>
      </c>
      <c r="O30" s="203">
        <v>5</v>
      </c>
      <c r="P30" s="282">
        <f>MAX($N$6,$N$10,$N$14,$N$18,$N$22,$N$26,$N$30,$N$34)-N30</f>
        <v>14</v>
      </c>
      <c r="Q30" s="45"/>
      <c r="R30" s="45"/>
    </row>
    <row r="31" spans="1:18" ht="18" customHeight="1" x14ac:dyDescent="0.25">
      <c r="A31" s="204"/>
      <c r="B31" s="283" t="s">
        <v>878</v>
      </c>
      <c r="C31" s="205"/>
      <c r="D31" s="201" t="s">
        <v>838</v>
      </c>
      <c r="E31" s="212">
        <v>2</v>
      </c>
      <c r="F31" s="212">
        <v>3</v>
      </c>
      <c r="G31" s="212">
        <v>2</v>
      </c>
      <c r="H31" s="212">
        <v>1</v>
      </c>
      <c r="I31" s="212">
        <v>1</v>
      </c>
      <c r="J31" s="212">
        <v>2</v>
      </c>
      <c r="K31" s="212">
        <v>1</v>
      </c>
      <c r="L31" s="212"/>
      <c r="M31" s="212"/>
      <c r="N31" s="212"/>
      <c r="O31" s="206"/>
      <c r="P31" s="284"/>
      <c r="Q31" s="45"/>
      <c r="R31" s="45"/>
    </row>
    <row r="32" spans="1:18" ht="18" customHeight="1" x14ac:dyDescent="0.25">
      <c r="A32" s="207"/>
      <c r="B32" s="208"/>
      <c r="C32" s="209"/>
      <c r="D32" s="285" t="s">
        <v>301</v>
      </c>
      <c r="E32" s="286"/>
      <c r="F32" s="286"/>
      <c r="G32" s="286"/>
      <c r="H32" s="286"/>
      <c r="I32" s="286"/>
      <c r="J32" s="286"/>
      <c r="K32" s="286"/>
      <c r="L32" s="286"/>
      <c r="M32" s="286"/>
      <c r="N32" s="286"/>
      <c r="O32" s="210"/>
      <c r="P32" s="287"/>
      <c r="Q32" s="45"/>
      <c r="R32" s="45"/>
    </row>
    <row r="33" spans="1:18" ht="18" customHeight="1" x14ac:dyDescent="0.3">
      <c r="A33" s="195"/>
      <c r="B33" s="211"/>
      <c r="C33" s="211"/>
      <c r="E33" s="212"/>
      <c r="F33" s="212"/>
      <c r="G33" s="212"/>
      <c r="H33" s="212"/>
      <c r="I33" s="212"/>
      <c r="J33" s="212"/>
      <c r="K33" s="212"/>
      <c r="L33" s="212"/>
      <c r="M33" s="212"/>
      <c r="N33" s="212"/>
      <c r="O33" s="213"/>
      <c r="P33" s="291"/>
      <c r="Q33" s="289"/>
      <c r="R33" s="289"/>
    </row>
    <row r="34" spans="1:18" ht="18" customHeight="1" x14ac:dyDescent="0.25">
      <c r="A34" s="199" t="s">
        <v>308</v>
      </c>
      <c r="B34" s="281" t="s">
        <v>278</v>
      </c>
      <c r="C34" s="200"/>
      <c r="D34" s="201" t="s">
        <v>113</v>
      </c>
      <c r="E34" s="202">
        <f>SUM(E35:E36)</f>
        <v>2</v>
      </c>
      <c r="F34" s="202">
        <f t="shared" ref="F34:N34" si="7">SUM(F35:F36)+E34</f>
        <v>6</v>
      </c>
      <c r="G34" s="202">
        <f t="shared" si="7"/>
        <v>9</v>
      </c>
      <c r="H34" s="202">
        <f t="shared" si="7"/>
        <v>10</v>
      </c>
      <c r="I34" s="202">
        <f t="shared" si="7"/>
        <v>14</v>
      </c>
      <c r="J34" s="202">
        <f t="shared" si="7"/>
        <v>17</v>
      </c>
      <c r="K34" s="202">
        <f t="shared" si="7"/>
        <v>17</v>
      </c>
      <c r="L34" s="202">
        <f t="shared" si="7"/>
        <v>20</v>
      </c>
      <c r="M34" s="202">
        <f t="shared" si="7"/>
        <v>23</v>
      </c>
      <c r="N34" s="202">
        <f t="shared" si="7"/>
        <v>26</v>
      </c>
      <c r="O34" s="203">
        <v>1</v>
      </c>
      <c r="P34" s="282">
        <f>MAX($N$6,$N$10,$N$14,$N$18,$N$22,$N$26,$N$30,$N$34)-N34</f>
        <v>0</v>
      </c>
      <c r="Q34" s="45"/>
      <c r="R34" s="45"/>
    </row>
    <row r="35" spans="1:18" ht="18" customHeight="1" x14ac:dyDescent="0.25">
      <c r="A35" s="204"/>
      <c r="B35" s="283" t="s">
        <v>879</v>
      </c>
      <c r="C35" s="205"/>
      <c r="D35" s="201" t="s">
        <v>838</v>
      </c>
      <c r="E35" s="212">
        <v>2</v>
      </c>
      <c r="F35" s="212">
        <v>4</v>
      </c>
      <c r="G35" s="212">
        <v>3</v>
      </c>
      <c r="H35" s="212">
        <v>1</v>
      </c>
      <c r="I35" s="212">
        <v>4</v>
      </c>
      <c r="J35" s="212">
        <v>3</v>
      </c>
      <c r="K35" s="212">
        <v>0</v>
      </c>
      <c r="L35" s="212">
        <v>3</v>
      </c>
      <c r="M35" s="212">
        <v>3</v>
      </c>
      <c r="N35" s="212">
        <v>3</v>
      </c>
      <c r="O35" s="206"/>
      <c r="P35" s="284"/>
      <c r="Q35" s="45"/>
      <c r="R35" s="45"/>
    </row>
    <row r="36" spans="1:18" ht="18" customHeight="1" x14ac:dyDescent="0.25">
      <c r="A36" s="207"/>
      <c r="B36" s="208"/>
      <c r="C36" s="209"/>
      <c r="D36" s="285" t="s">
        <v>301</v>
      </c>
      <c r="E36" s="286"/>
      <c r="F36" s="286"/>
      <c r="G36" s="286"/>
      <c r="H36" s="286"/>
      <c r="I36" s="286"/>
      <c r="J36" s="286"/>
      <c r="K36" s="286"/>
      <c r="L36" s="286"/>
      <c r="M36" s="286"/>
      <c r="N36" s="286"/>
      <c r="O36" s="210"/>
      <c r="P36" s="287"/>
      <c r="Q36" s="45"/>
      <c r="R36" s="45"/>
    </row>
    <row r="37" spans="1:18" ht="18" x14ac:dyDescent="0.25">
      <c r="A37" s="292"/>
    </row>
  </sheetData>
  <mergeCells count="1">
    <mergeCell ref="Q5:R5"/>
  </mergeCells>
  <printOptions horizontalCentered="1"/>
  <pageMargins left="0" right="0" top="0.15748031496062992" bottom="0.15748031496062992" header="0.31496062992125984" footer="0.31496062992125984"/>
  <pageSetup paperSize="9" scale="80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50"/>
  </sheetPr>
  <dimension ref="A1:Z20"/>
  <sheetViews>
    <sheetView topLeftCell="B1" zoomScale="115" zoomScaleNormal="115" workbookViewId="0">
      <selection activeCell="B2" sqref="B2"/>
    </sheetView>
  </sheetViews>
  <sheetFormatPr defaultRowHeight="15" x14ac:dyDescent="0.25"/>
  <cols>
    <col min="1" max="1" width="1.42578125" style="4" customWidth="1"/>
    <col min="2" max="2" width="6.7109375" style="20" customWidth="1"/>
    <col min="3" max="3" width="7" style="20" customWidth="1"/>
    <col min="4" max="4" width="13.5703125" style="7" customWidth="1"/>
    <col min="5" max="5" width="17.42578125" style="7" customWidth="1"/>
    <col min="6" max="6" width="8.140625" style="7" customWidth="1"/>
    <col min="7" max="7" width="7.85546875" style="4" customWidth="1"/>
    <col min="8" max="8" width="9.5703125" style="7" customWidth="1"/>
    <col min="9" max="9" width="5.7109375" style="4" customWidth="1"/>
    <col min="10" max="11" width="5.7109375" style="92" customWidth="1"/>
    <col min="12" max="12" width="7.140625" style="34" customWidth="1"/>
    <col min="13" max="13" width="5.7109375" style="92" customWidth="1"/>
    <col min="14" max="14" width="5.7109375" style="4" customWidth="1"/>
    <col min="15" max="15" width="5.7109375" style="92" customWidth="1"/>
    <col min="16" max="16" width="7" style="34" customWidth="1"/>
    <col min="17" max="17" width="5.7109375" style="34" customWidth="1"/>
    <col min="18" max="18" width="5.7109375" style="92" customWidth="1"/>
    <col min="19" max="19" width="6.7109375" style="38" customWidth="1"/>
    <col min="20" max="20" width="7.7109375" style="92" customWidth="1"/>
    <col min="21" max="21" width="9.140625" style="4"/>
    <col min="22" max="26" width="9.140625" style="3"/>
    <col min="27" max="16384" width="9.140625" style="1"/>
  </cols>
  <sheetData>
    <row r="1" spans="1:26" ht="6" customHeight="1" x14ac:dyDescent="0.25">
      <c r="A1" s="8"/>
      <c r="B1" s="16"/>
      <c r="C1" s="16"/>
      <c r="D1" s="22"/>
      <c r="E1" s="22"/>
      <c r="H1" s="9"/>
      <c r="I1" s="10"/>
      <c r="J1" s="91"/>
      <c r="K1" s="91"/>
      <c r="L1" s="43"/>
      <c r="M1" s="91"/>
      <c r="N1" s="10"/>
    </row>
    <row r="2" spans="1:26" ht="18" x14ac:dyDescent="0.25">
      <c r="A2" s="8"/>
      <c r="B2" s="17"/>
      <c r="C2" s="17"/>
      <c r="D2" s="12"/>
      <c r="E2" s="12"/>
      <c r="F2" s="8"/>
      <c r="G2" s="99"/>
      <c r="H2" s="12"/>
      <c r="I2" s="39" t="s">
        <v>329</v>
      </c>
      <c r="J2" s="91"/>
      <c r="K2" s="91"/>
      <c r="L2" s="43"/>
      <c r="M2" s="91"/>
      <c r="N2" s="10"/>
    </row>
    <row r="3" spans="1:26" ht="18" x14ac:dyDescent="0.25">
      <c r="A3" s="13"/>
      <c r="B3" s="16"/>
      <c r="C3" s="16"/>
      <c r="D3" s="22"/>
      <c r="E3" s="22"/>
      <c r="H3" s="9"/>
      <c r="I3" s="24" t="s">
        <v>330</v>
      </c>
      <c r="J3" s="91"/>
      <c r="K3" s="91"/>
      <c r="L3" s="43"/>
      <c r="M3" s="91"/>
      <c r="N3" s="10"/>
    </row>
    <row r="4" spans="1:26" ht="21" x14ac:dyDescent="0.35">
      <c r="A4" s="2"/>
      <c r="B4" s="18"/>
      <c r="C4" s="18"/>
      <c r="D4" s="94"/>
      <c r="E4" s="94"/>
      <c r="F4" s="94"/>
      <c r="G4" s="2"/>
      <c r="H4" s="6"/>
      <c r="I4" s="2"/>
      <c r="J4" s="95"/>
      <c r="K4" s="95"/>
      <c r="L4" s="40"/>
      <c r="M4" s="95"/>
      <c r="N4" s="10"/>
    </row>
    <row r="5" spans="1:26" ht="18.75" x14ac:dyDescent="0.3">
      <c r="A5" s="2"/>
      <c r="B5" s="173" t="s">
        <v>105</v>
      </c>
      <c r="C5" s="41"/>
      <c r="D5" s="6"/>
      <c r="E5" s="6"/>
      <c r="F5" s="6"/>
      <c r="G5" s="2"/>
      <c r="H5" s="6"/>
      <c r="I5" s="95"/>
      <c r="J5" s="95"/>
      <c r="K5" s="95"/>
      <c r="L5" s="40"/>
      <c r="M5" s="95"/>
      <c r="N5" s="15"/>
    </row>
    <row r="6" spans="1:26" s="34" customFormat="1" ht="39" customHeight="1" x14ac:dyDescent="0.25">
      <c r="A6" s="40"/>
      <c r="B6" s="113" t="s">
        <v>21</v>
      </c>
      <c r="C6" s="113" t="s">
        <v>111</v>
      </c>
      <c r="D6" s="113" t="s">
        <v>20</v>
      </c>
      <c r="E6" s="113" t="s">
        <v>257</v>
      </c>
      <c r="F6" s="127" t="s">
        <v>197</v>
      </c>
      <c r="G6" s="117" t="s">
        <v>192</v>
      </c>
      <c r="H6" s="116" t="s">
        <v>102</v>
      </c>
      <c r="I6" s="113">
        <v>1</v>
      </c>
      <c r="J6" s="113">
        <v>2</v>
      </c>
      <c r="K6" s="113">
        <v>3</v>
      </c>
      <c r="L6" s="113" t="s">
        <v>13</v>
      </c>
      <c r="M6" s="113">
        <v>4</v>
      </c>
      <c r="N6" s="113">
        <v>5</v>
      </c>
      <c r="O6" s="113">
        <v>6</v>
      </c>
      <c r="P6" s="113" t="s">
        <v>14</v>
      </c>
      <c r="Q6" s="113" t="s">
        <v>1</v>
      </c>
      <c r="R6" s="113" t="s">
        <v>2</v>
      </c>
      <c r="S6" s="132" t="s">
        <v>3</v>
      </c>
      <c r="T6" s="131" t="s">
        <v>4</v>
      </c>
      <c r="V6" s="42"/>
      <c r="W6" s="42"/>
      <c r="X6" s="42"/>
      <c r="Y6" s="42"/>
      <c r="Z6" s="42"/>
    </row>
    <row r="7" spans="1:26" ht="30" customHeight="1" x14ac:dyDescent="0.25">
      <c r="A7" s="2"/>
      <c r="B7" s="100">
        <v>1</v>
      </c>
      <c r="C7" s="134" t="s">
        <v>587</v>
      </c>
      <c r="D7" s="101" t="s">
        <v>34</v>
      </c>
      <c r="E7" s="101" t="s">
        <v>35</v>
      </c>
      <c r="F7" s="102">
        <v>1995</v>
      </c>
      <c r="G7" s="102" t="s">
        <v>10</v>
      </c>
      <c r="H7" s="102" t="s">
        <v>7</v>
      </c>
      <c r="I7" s="103">
        <v>95</v>
      </c>
      <c r="J7" s="103">
        <v>99</v>
      </c>
      <c r="K7" s="103">
        <v>98</v>
      </c>
      <c r="L7" s="100">
        <f t="shared" ref="L7:L17" si="0">SUM(I7:K7)</f>
        <v>292</v>
      </c>
      <c r="M7" s="103">
        <v>98</v>
      </c>
      <c r="N7" s="103">
        <v>98</v>
      </c>
      <c r="O7" s="103">
        <v>96</v>
      </c>
      <c r="P7" s="100">
        <f t="shared" ref="P7:P17" si="1">SUM(M7:O7)</f>
        <v>292</v>
      </c>
      <c r="Q7" s="100">
        <f t="shared" ref="Q7:Q17" si="2">SUM(L7,P7)</f>
        <v>584</v>
      </c>
      <c r="R7" s="271">
        <v>11</v>
      </c>
      <c r="S7" s="104">
        <v>51</v>
      </c>
      <c r="T7" s="102" t="s">
        <v>7</v>
      </c>
    </row>
    <row r="8" spans="1:26" ht="30" customHeight="1" x14ac:dyDescent="0.25">
      <c r="A8" s="2"/>
      <c r="B8" s="100">
        <v>2</v>
      </c>
      <c r="C8" s="134" t="s">
        <v>574</v>
      </c>
      <c r="D8" s="101" t="s">
        <v>575</v>
      </c>
      <c r="E8" s="101" t="s">
        <v>576</v>
      </c>
      <c r="F8" s="102">
        <v>1999</v>
      </c>
      <c r="G8" s="102" t="s">
        <v>10</v>
      </c>
      <c r="H8" s="102" t="s">
        <v>7</v>
      </c>
      <c r="I8" s="103">
        <v>92</v>
      </c>
      <c r="J8" s="103">
        <v>93</v>
      </c>
      <c r="K8" s="103">
        <v>96</v>
      </c>
      <c r="L8" s="100">
        <f t="shared" si="0"/>
        <v>281</v>
      </c>
      <c r="M8" s="103">
        <v>98</v>
      </c>
      <c r="N8" s="103">
        <v>99</v>
      </c>
      <c r="O8" s="103">
        <v>98</v>
      </c>
      <c r="P8" s="100">
        <f t="shared" si="1"/>
        <v>295</v>
      </c>
      <c r="Q8" s="100">
        <f t="shared" si="2"/>
        <v>576</v>
      </c>
      <c r="R8" s="271">
        <v>18</v>
      </c>
      <c r="S8" s="104">
        <v>46</v>
      </c>
      <c r="T8" s="102" t="s">
        <v>7</v>
      </c>
    </row>
    <row r="9" spans="1:26" ht="30" customHeight="1" x14ac:dyDescent="0.25">
      <c r="A9" s="2"/>
      <c r="B9" s="100">
        <v>3</v>
      </c>
      <c r="C9" s="134" t="s">
        <v>597</v>
      </c>
      <c r="D9" s="101" t="s">
        <v>36</v>
      </c>
      <c r="E9" s="101" t="s">
        <v>37</v>
      </c>
      <c r="F9" s="102">
        <v>2000</v>
      </c>
      <c r="G9" s="102" t="s">
        <v>10</v>
      </c>
      <c r="H9" s="102" t="s">
        <v>7</v>
      </c>
      <c r="I9" s="103">
        <v>92</v>
      </c>
      <c r="J9" s="103">
        <v>96</v>
      </c>
      <c r="K9" s="103">
        <v>97</v>
      </c>
      <c r="L9" s="100">
        <f t="shared" si="0"/>
        <v>285</v>
      </c>
      <c r="M9" s="103">
        <v>92</v>
      </c>
      <c r="N9" s="103">
        <v>99</v>
      </c>
      <c r="O9" s="103">
        <v>96</v>
      </c>
      <c r="P9" s="100">
        <f t="shared" si="1"/>
        <v>287</v>
      </c>
      <c r="Q9" s="100">
        <f t="shared" si="2"/>
        <v>572</v>
      </c>
      <c r="R9" s="271">
        <v>16</v>
      </c>
      <c r="S9" s="104"/>
      <c r="T9" s="102"/>
    </row>
    <row r="10" spans="1:26" ht="30" customHeight="1" x14ac:dyDescent="0.25">
      <c r="A10" s="2"/>
      <c r="B10" s="100">
        <v>4</v>
      </c>
      <c r="C10" s="134" t="s">
        <v>586</v>
      </c>
      <c r="D10" s="101" t="s">
        <v>211</v>
      </c>
      <c r="E10" s="101" t="s">
        <v>212</v>
      </c>
      <c r="F10" s="102">
        <v>1995</v>
      </c>
      <c r="G10" s="102" t="s">
        <v>10</v>
      </c>
      <c r="H10" s="102" t="s">
        <v>7</v>
      </c>
      <c r="I10" s="103">
        <v>94</v>
      </c>
      <c r="J10" s="103">
        <v>93</v>
      </c>
      <c r="K10" s="103">
        <v>94</v>
      </c>
      <c r="L10" s="100">
        <f t="shared" si="0"/>
        <v>281</v>
      </c>
      <c r="M10" s="103">
        <v>93</v>
      </c>
      <c r="N10" s="103">
        <v>98</v>
      </c>
      <c r="O10" s="103">
        <v>97</v>
      </c>
      <c r="P10" s="100">
        <f t="shared" si="1"/>
        <v>288</v>
      </c>
      <c r="Q10" s="100">
        <f t="shared" si="2"/>
        <v>569</v>
      </c>
      <c r="R10" s="271">
        <v>13</v>
      </c>
      <c r="S10" s="104">
        <v>36</v>
      </c>
      <c r="T10" s="102" t="s">
        <v>7</v>
      </c>
    </row>
    <row r="11" spans="1:26" ht="30" customHeight="1" x14ac:dyDescent="0.25">
      <c r="A11" s="2"/>
      <c r="B11" s="100">
        <v>5</v>
      </c>
      <c r="C11" s="134" t="s">
        <v>561</v>
      </c>
      <c r="D11" s="101" t="s">
        <v>562</v>
      </c>
      <c r="E11" s="101" t="s">
        <v>563</v>
      </c>
      <c r="F11" s="102">
        <v>1970</v>
      </c>
      <c r="G11" s="102" t="s">
        <v>10</v>
      </c>
      <c r="H11" s="102" t="s">
        <v>8</v>
      </c>
      <c r="I11" s="103">
        <v>90</v>
      </c>
      <c r="J11" s="103">
        <v>93</v>
      </c>
      <c r="K11" s="103">
        <v>90</v>
      </c>
      <c r="L11" s="100">
        <f t="shared" si="0"/>
        <v>273</v>
      </c>
      <c r="M11" s="103">
        <v>91</v>
      </c>
      <c r="N11" s="103">
        <v>94</v>
      </c>
      <c r="O11" s="103">
        <v>92</v>
      </c>
      <c r="P11" s="100">
        <f t="shared" si="1"/>
        <v>277</v>
      </c>
      <c r="Q11" s="100">
        <f t="shared" si="2"/>
        <v>550</v>
      </c>
      <c r="R11" s="271">
        <v>7</v>
      </c>
      <c r="S11" s="104">
        <v>31</v>
      </c>
      <c r="T11" s="102" t="s">
        <v>8</v>
      </c>
    </row>
    <row r="12" spans="1:26" ht="30" customHeight="1" x14ac:dyDescent="0.25">
      <c r="A12" s="2"/>
      <c r="B12" s="100">
        <v>6</v>
      </c>
      <c r="C12" s="134" t="s">
        <v>206</v>
      </c>
      <c r="D12" s="101" t="s">
        <v>568</v>
      </c>
      <c r="E12" s="101" t="s">
        <v>569</v>
      </c>
      <c r="F12" s="102">
        <v>1979</v>
      </c>
      <c r="G12" s="102" t="s">
        <v>10</v>
      </c>
      <c r="H12" s="102" t="s">
        <v>7</v>
      </c>
      <c r="I12" s="103">
        <v>87</v>
      </c>
      <c r="J12" s="103">
        <v>92</v>
      </c>
      <c r="K12" s="103">
        <v>93</v>
      </c>
      <c r="L12" s="100">
        <f t="shared" si="0"/>
        <v>272</v>
      </c>
      <c r="M12" s="103">
        <v>96</v>
      </c>
      <c r="N12" s="103">
        <v>89</v>
      </c>
      <c r="O12" s="103">
        <v>91</v>
      </c>
      <c r="P12" s="100">
        <f t="shared" si="1"/>
        <v>276</v>
      </c>
      <c r="Q12" s="100">
        <f t="shared" si="2"/>
        <v>548</v>
      </c>
      <c r="R12" s="271">
        <v>5</v>
      </c>
      <c r="S12" s="104"/>
      <c r="T12" s="102"/>
      <c r="U12" s="1"/>
      <c r="V12" s="1"/>
      <c r="W12" s="1"/>
      <c r="X12" s="1"/>
      <c r="Y12" s="1"/>
      <c r="Z12" s="1"/>
    </row>
    <row r="13" spans="1:26" ht="30" customHeight="1" x14ac:dyDescent="0.25">
      <c r="A13" s="2"/>
      <c r="B13" s="100">
        <v>7</v>
      </c>
      <c r="C13" s="134" t="s">
        <v>207</v>
      </c>
      <c r="D13" s="101" t="s">
        <v>209</v>
      </c>
      <c r="E13" s="101" t="s">
        <v>210</v>
      </c>
      <c r="F13" s="102">
        <v>1981</v>
      </c>
      <c r="G13" s="102" t="s">
        <v>10</v>
      </c>
      <c r="H13" s="102" t="s">
        <v>7</v>
      </c>
      <c r="I13" s="103">
        <v>87</v>
      </c>
      <c r="J13" s="103">
        <v>92</v>
      </c>
      <c r="K13" s="103">
        <v>92</v>
      </c>
      <c r="L13" s="100">
        <f t="shared" si="0"/>
        <v>271</v>
      </c>
      <c r="M13" s="103">
        <v>89</v>
      </c>
      <c r="N13" s="103">
        <v>88</v>
      </c>
      <c r="O13" s="103">
        <v>91</v>
      </c>
      <c r="P13" s="100">
        <f t="shared" si="1"/>
        <v>268</v>
      </c>
      <c r="Q13" s="100">
        <f t="shared" si="2"/>
        <v>539</v>
      </c>
      <c r="R13" s="271">
        <v>11</v>
      </c>
      <c r="S13" s="104"/>
      <c r="T13" s="102"/>
      <c r="U13" s="1"/>
      <c r="V13" s="1"/>
      <c r="W13" s="1"/>
      <c r="X13" s="1"/>
      <c r="Y13" s="1"/>
      <c r="Z13" s="1"/>
    </row>
    <row r="14" spans="1:26" ht="30" customHeight="1" x14ac:dyDescent="0.25">
      <c r="A14" s="2"/>
      <c r="B14" s="100">
        <v>8</v>
      </c>
      <c r="C14" s="134" t="s">
        <v>570</v>
      </c>
      <c r="D14" s="105" t="s">
        <v>40</v>
      </c>
      <c r="E14" s="105" t="s">
        <v>41</v>
      </c>
      <c r="F14" s="100">
        <v>1985</v>
      </c>
      <c r="G14" s="100" t="s">
        <v>10</v>
      </c>
      <c r="H14" s="100" t="s">
        <v>6</v>
      </c>
      <c r="I14" s="103">
        <v>81</v>
      </c>
      <c r="J14" s="103">
        <v>95</v>
      </c>
      <c r="K14" s="103">
        <v>86</v>
      </c>
      <c r="L14" s="100">
        <f t="shared" si="0"/>
        <v>262</v>
      </c>
      <c r="M14" s="103">
        <v>86</v>
      </c>
      <c r="N14" s="103">
        <v>91</v>
      </c>
      <c r="O14" s="103">
        <v>86</v>
      </c>
      <c r="P14" s="100">
        <f t="shared" si="1"/>
        <v>263</v>
      </c>
      <c r="Q14" s="100">
        <f t="shared" si="2"/>
        <v>525</v>
      </c>
      <c r="R14" s="271">
        <v>9</v>
      </c>
      <c r="S14" s="104">
        <v>16</v>
      </c>
      <c r="T14" s="102" t="s">
        <v>6</v>
      </c>
      <c r="U14" s="1"/>
      <c r="V14" s="1"/>
      <c r="W14" s="1"/>
      <c r="X14" s="1"/>
      <c r="Y14" s="1"/>
      <c r="Z14" s="1"/>
    </row>
    <row r="15" spans="1:26" ht="30" customHeight="1" x14ac:dyDescent="0.25">
      <c r="A15" s="2"/>
      <c r="B15" s="100">
        <v>9</v>
      </c>
      <c r="C15" s="134" t="s">
        <v>598</v>
      </c>
      <c r="D15" s="101" t="s">
        <v>599</v>
      </c>
      <c r="E15" s="101" t="s">
        <v>600</v>
      </c>
      <c r="F15" s="102">
        <v>1977</v>
      </c>
      <c r="G15" s="102" t="s">
        <v>10</v>
      </c>
      <c r="H15" s="102" t="s">
        <v>8</v>
      </c>
      <c r="I15" s="103">
        <v>87</v>
      </c>
      <c r="J15" s="103">
        <v>91</v>
      </c>
      <c r="K15" s="103">
        <v>95</v>
      </c>
      <c r="L15" s="100">
        <f t="shared" si="0"/>
        <v>273</v>
      </c>
      <c r="M15" s="103">
        <v>78</v>
      </c>
      <c r="N15" s="103">
        <v>80</v>
      </c>
      <c r="O15" s="103">
        <v>90</v>
      </c>
      <c r="P15" s="100">
        <f t="shared" si="1"/>
        <v>248</v>
      </c>
      <c r="Q15" s="100">
        <f t="shared" si="2"/>
        <v>521</v>
      </c>
      <c r="R15" s="271">
        <v>3</v>
      </c>
      <c r="S15" s="104">
        <v>11</v>
      </c>
      <c r="T15" s="102" t="s">
        <v>8</v>
      </c>
      <c r="U15" s="1"/>
      <c r="V15" s="1"/>
      <c r="W15" s="1"/>
      <c r="X15" s="1"/>
      <c r="Y15" s="1"/>
      <c r="Z15" s="1"/>
    </row>
    <row r="16" spans="1:26" ht="30" customHeight="1" x14ac:dyDescent="0.25">
      <c r="A16" s="2"/>
      <c r="B16" s="100">
        <v>10</v>
      </c>
      <c r="C16" s="134" t="s">
        <v>612</v>
      </c>
      <c r="D16" s="101" t="s">
        <v>214</v>
      </c>
      <c r="E16" s="101" t="s">
        <v>215</v>
      </c>
      <c r="F16" s="102">
        <v>1965</v>
      </c>
      <c r="G16" s="102" t="s">
        <v>10</v>
      </c>
      <c r="H16" s="102" t="s">
        <v>6</v>
      </c>
      <c r="I16" s="103">
        <v>90</v>
      </c>
      <c r="J16" s="103">
        <v>88</v>
      </c>
      <c r="K16" s="103">
        <v>85</v>
      </c>
      <c r="L16" s="100">
        <f t="shared" si="0"/>
        <v>263</v>
      </c>
      <c r="M16" s="103">
        <v>78</v>
      </c>
      <c r="N16" s="103">
        <v>91</v>
      </c>
      <c r="O16" s="103">
        <v>89</v>
      </c>
      <c r="P16" s="100">
        <f t="shared" si="1"/>
        <v>258</v>
      </c>
      <c r="Q16" s="100">
        <f t="shared" si="2"/>
        <v>521</v>
      </c>
      <c r="R16" s="271">
        <v>2</v>
      </c>
      <c r="S16" s="104"/>
      <c r="T16" s="102"/>
      <c r="U16" s="1"/>
      <c r="V16" s="1"/>
      <c r="W16" s="1"/>
      <c r="X16" s="1"/>
      <c r="Y16" s="1"/>
      <c r="Z16" s="1"/>
    </row>
    <row r="17" spans="1:26" ht="30" customHeight="1" x14ac:dyDescent="0.25">
      <c r="A17" s="2"/>
      <c r="B17" s="100">
        <v>11</v>
      </c>
      <c r="C17" s="134" t="s">
        <v>609</v>
      </c>
      <c r="D17" s="101" t="s">
        <v>610</v>
      </c>
      <c r="E17" s="101" t="s">
        <v>611</v>
      </c>
      <c r="F17" s="102">
        <v>1950</v>
      </c>
      <c r="G17" s="102" t="s">
        <v>10</v>
      </c>
      <c r="H17" s="102" t="s">
        <v>6</v>
      </c>
      <c r="I17" s="103">
        <v>66</v>
      </c>
      <c r="J17" s="103">
        <v>76</v>
      </c>
      <c r="K17" s="103">
        <v>68</v>
      </c>
      <c r="L17" s="100">
        <f t="shared" si="0"/>
        <v>210</v>
      </c>
      <c r="M17" s="103">
        <v>5</v>
      </c>
      <c r="N17" s="103">
        <v>41</v>
      </c>
      <c r="O17" s="103">
        <v>27</v>
      </c>
      <c r="P17" s="100">
        <f t="shared" si="1"/>
        <v>73</v>
      </c>
      <c r="Q17" s="100">
        <f t="shared" si="2"/>
        <v>283</v>
      </c>
      <c r="R17" s="271">
        <v>1</v>
      </c>
      <c r="S17" s="104"/>
      <c r="T17" s="102"/>
      <c r="U17" s="1"/>
      <c r="V17" s="1"/>
      <c r="W17" s="1"/>
      <c r="X17" s="1"/>
      <c r="Y17" s="1"/>
      <c r="Z17" s="1"/>
    </row>
    <row r="18" spans="1:26" ht="28.5" customHeight="1" x14ac:dyDescent="0.25">
      <c r="A18" s="2"/>
      <c r="B18" s="100" t="s">
        <v>891</v>
      </c>
      <c r="C18" s="134" t="s">
        <v>644</v>
      </c>
      <c r="D18" s="101" t="s">
        <v>645</v>
      </c>
      <c r="E18" s="101" t="s">
        <v>646</v>
      </c>
      <c r="F18" s="102">
        <v>2001</v>
      </c>
      <c r="G18" s="102" t="s">
        <v>10</v>
      </c>
      <c r="H18" s="102" t="s">
        <v>8</v>
      </c>
      <c r="I18" s="103"/>
      <c r="J18" s="103"/>
      <c r="K18" s="103"/>
      <c r="L18" s="100"/>
      <c r="M18" s="103"/>
      <c r="N18" s="103"/>
      <c r="O18" s="103"/>
      <c r="P18" s="100"/>
      <c r="Q18" s="100"/>
      <c r="R18" s="271"/>
      <c r="S18" s="104"/>
      <c r="T18" s="102" t="s">
        <v>8</v>
      </c>
      <c r="U18" s="1"/>
      <c r="V18" s="1"/>
      <c r="W18" s="1"/>
      <c r="X18" s="1"/>
      <c r="Y18" s="1"/>
      <c r="Z18" s="1"/>
    </row>
    <row r="19" spans="1:26" ht="19.5" customHeight="1" x14ac:dyDescent="0.25">
      <c r="A19" s="2"/>
      <c r="B19" s="19"/>
      <c r="C19" s="19"/>
      <c r="D19" s="6"/>
      <c r="E19" s="6"/>
      <c r="F19" s="6"/>
      <c r="G19" s="2"/>
      <c r="H19" s="6"/>
      <c r="I19" s="2"/>
      <c r="J19" s="95"/>
      <c r="K19" s="95"/>
      <c r="L19" s="40"/>
      <c r="M19" s="98"/>
      <c r="N19" s="2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 x14ac:dyDescent="0.25"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</sheetData>
  <sortState xmlns:xlrd2="http://schemas.microsoft.com/office/spreadsheetml/2017/richdata2" ref="B7:T17">
    <sortCondition descending="1" ref="Q7:Q17"/>
    <sortCondition descending="1" ref="R7:R17"/>
  </sortState>
  <phoneticPr fontId="64" type="noConversion"/>
  <pageMargins left="0.70866141732283505" right="0.70866141732283505" top="0.74803149606299202" bottom="0.74803149606299202" header="0.31496062992126" footer="0.31496062992126"/>
  <pageSetup scale="80" orientation="landscape" horizontalDpi="0" verticalDpi="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50"/>
  </sheetPr>
  <dimension ref="A1:Z31"/>
  <sheetViews>
    <sheetView topLeftCell="E1" zoomScale="130" zoomScaleNormal="130" workbookViewId="0">
      <selection activeCell="F4" sqref="F1:F1048576"/>
    </sheetView>
  </sheetViews>
  <sheetFormatPr defaultRowHeight="15" x14ac:dyDescent="0.25"/>
  <cols>
    <col min="1" max="1" width="1.42578125" style="4" customWidth="1"/>
    <col min="2" max="2" width="4.7109375" style="20" customWidth="1"/>
    <col min="3" max="3" width="6.42578125" style="20" customWidth="1"/>
    <col min="4" max="4" width="14.85546875" style="7" customWidth="1"/>
    <col min="5" max="5" width="16.140625" style="7" customWidth="1"/>
    <col min="6" max="6" width="9.5703125" style="4" customWidth="1"/>
    <col min="7" max="7" width="8" style="7" customWidth="1"/>
    <col min="8" max="8" width="8.140625" style="7" customWidth="1"/>
    <col min="9" max="9" width="5.7109375" style="4" customWidth="1"/>
    <col min="10" max="11" width="5.7109375" style="92" customWidth="1"/>
    <col min="12" max="12" width="8.85546875" style="34" customWidth="1"/>
    <col min="13" max="13" width="5.7109375" style="92" customWidth="1"/>
    <col min="14" max="14" width="5.7109375" style="4" customWidth="1"/>
    <col min="15" max="15" width="5.7109375" style="92" customWidth="1"/>
    <col min="16" max="16" width="7.42578125" style="34" customWidth="1"/>
    <col min="17" max="17" width="5.7109375" style="34" customWidth="1"/>
    <col min="18" max="18" width="5.7109375" style="92" customWidth="1"/>
    <col min="19" max="19" width="6.7109375" style="38" customWidth="1"/>
    <col min="20" max="20" width="7.42578125" style="92" customWidth="1"/>
    <col min="21" max="21" width="9.140625" style="4"/>
    <col min="22" max="26" width="9.140625" style="3"/>
    <col min="27" max="16384" width="9.140625" style="1"/>
  </cols>
  <sheetData>
    <row r="1" spans="1:26" ht="6" customHeight="1" x14ac:dyDescent="0.25">
      <c r="A1" s="8"/>
      <c r="B1" s="16"/>
      <c r="C1" s="16"/>
      <c r="D1" s="22"/>
      <c r="E1" s="22"/>
      <c r="H1" s="9"/>
      <c r="I1" s="10"/>
      <c r="J1" s="91"/>
      <c r="K1" s="91"/>
      <c r="L1" s="43"/>
      <c r="M1" s="91"/>
      <c r="N1" s="10"/>
    </row>
    <row r="2" spans="1:26" ht="18" x14ac:dyDescent="0.25">
      <c r="A2" s="8"/>
      <c r="B2" s="17"/>
      <c r="C2" s="17"/>
      <c r="D2" s="12"/>
      <c r="E2" s="12"/>
      <c r="F2" s="99"/>
      <c r="G2" s="8"/>
      <c r="H2" s="12"/>
      <c r="I2" s="39" t="s">
        <v>329</v>
      </c>
      <c r="J2" s="91"/>
      <c r="K2" s="91"/>
      <c r="L2" s="43"/>
      <c r="M2" s="91"/>
      <c r="N2" s="10"/>
    </row>
    <row r="3" spans="1:26" ht="18" x14ac:dyDescent="0.25">
      <c r="A3" s="13"/>
      <c r="B3" s="16"/>
      <c r="C3" s="16"/>
      <c r="D3" s="22"/>
      <c r="E3" s="22"/>
      <c r="H3" s="9"/>
      <c r="I3" s="24" t="s">
        <v>330</v>
      </c>
      <c r="J3" s="91"/>
      <c r="K3" s="91"/>
      <c r="L3" s="43"/>
      <c r="M3" s="91"/>
      <c r="N3" s="10"/>
    </row>
    <row r="4" spans="1:26" ht="13.5" customHeight="1" x14ac:dyDescent="0.35">
      <c r="A4" s="2"/>
      <c r="B4" s="18"/>
      <c r="C4" s="18"/>
      <c r="D4" s="94"/>
      <c r="E4" s="94"/>
      <c r="F4" s="95"/>
      <c r="G4" s="6"/>
      <c r="H4" s="6"/>
      <c r="I4" s="2"/>
      <c r="J4" s="95"/>
      <c r="K4" s="95"/>
      <c r="L4" s="40"/>
      <c r="M4" s="95"/>
      <c r="N4" s="10"/>
    </row>
    <row r="5" spans="1:26" ht="18.75" x14ac:dyDescent="0.3">
      <c r="A5" s="2"/>
      <c r="B5" s="173" t="s">
        <v>104</v>
      </c>
      <c r="C5" s="41"/>
      <c r="D5" s="6"/>
      <c r="E5" s="6"/>
      <c r="F5" s="2"/>
      <c r="G5" s="6"/>
      <c r="H5" s="6"/>
      <c r="I5" s="95"/>
      <c r="J5" s="95"/>
      <c r="K5" s="95"/>
      <c r="L5" s="40"/>
      <c r="M5" s="95"/>
      <c r="N5" s="15"/>
    </row>
    <row r="6" spans="1:26" s="34" customFormat="1" ht="30" customHeight="1" x14ac:dyDescent="0.25">
      <c r="A6" s="40"/>
      <c r="B6" s="113" t="s">
        <v>21</v>
      </c>
      <c r="C6" s="113" t="s">
        <v>111</v>
      </c>
      <c r="D6" s="113" t="s">
        <v>20</v>
      </c>
      <c r="E6" s="113" t="s">
        <v>257</v>
      </c>
      <c r="F6" s="127" t="s">
        <v>197</v>
      </c>
      <c r="G6" s="117" t="s">
        <v>192</v>
      </c>
      <c r="H6" s="116" t="s">
        <v>102</v>
      </c>
      <c r="I6" s="113">
        <v>1</v>
      </c>
      <c r="J6" s="113">
        <v>2</v>
      </c>
      <c r="K6" s="113">
        <v>3</v>
      </c>
      <c r="L6" s="113" t="s">
        <v>13</v>
      </c>
      <c r="M6" s="113">
        <v>4</v>
      </c>
      <c r="N6" s="113">
        <v>5</v>
      </c>
      <c r="O6" s="113">
        <v>6</v>
      </c>
      <c r="P6" s="113" t="s">
        <v>14</v>
      </c>
      <c r="Q6" s="113" t="s">
        <v>1</v>
      </c>
      <c r="R6" s="119" t="s">
        <v>2</v>
      </c>
      <c r="S6" s="133" t="s">
        <v>3</v>
      </c>
      <c r="T6" s="119" t="s">
        <v>4</v>
      </c>
      <c r="V6" s="42"/>
      <c r="W6" s="42"/>
      <c r="X6" s="42"/>
      <c r="Y6" s="42"/>
      <c r="Z6" s="42"/>
    </row>
    <row r="7" spans="1:26" ht="19.5" customHeight="1" x14ac:dyDescent="0.25">
      <c r="A7" s="2"/>
      <c r="B7" s="21">
        <v>1</v>
      </c>
      <c r="C7" s="135" t="s">
        <v>577</v>
      </c>
      <c r="D7" s="346" t="s">
        <v>196</v>
      </c>
      <c r="E7" s="346" t="s">
        <v>220</v>
      </c>
      <c r="F7" s="21">
        <v>2004</v>
      </c>
      <c r="G7" s="21" t="s">
        <v>12</v>
      </c>
      <c r="H7" s="21" t="s">
        <v>7</v>
      </c>
      <c r="I7" s="85">
        <v>94</v>
      </c>
      <c r="J7" s="96">
        <v>87</v>
      </c>
      <c r="K7" s="96">
        <v>97</v>
      </c>
      <c r="L7" s="230">
        <f t="shared" ref="L7:L31" si="0">SUM(I7:K7)</f>
        <v>278</v>
      </c>
      <c r="M7" s="96">
        <v>99</v>
      </c>
      <c r="N7" s="85">
        <v>95</v>
      </c>
      <c r="O7" s="96">
        <v>98</v>
      </c>
      <c r="P7" s="230">
        <f t="shared" ref="P7:P31" si="1">SUM(M7:O7)</f>
        <v>292</v>
      </c>
      <c r="Q7" s="230">
        <f t="shared" ref="Q7:Q31" si="2">SUM(L7,P7)</f>
        <v>570</v>
      </c>
      <c r="R7" s="96">
        <v>19</v>
      </c>
      <c r="S7" s="165">
        <v>51</v>
      </c>
      <c r="T7" s="90" t="s">
        <v>7</v>
      </c>
    </row>
    <row r="8" spans="1:26" ht="19.5" customHeight="1" x14ac:dyDescent="0.25">
      <c r="A8" s="2"/>
      <c r="B8" s="21">
        <v>2</v>
      </c>
      <c r="C8" s="135" t="s">
        <v>583</v>
      </c>
      <c r="D8" s="346" t="s">
        <v>584</v>
      </c>
      <c r="E8" s="346" t="s">
        <v>585</v>
      </c>
      <c r="F8" s="21">
        <v>2006</v>
      </c>
      <c r="G8" s="21" t="s">
        <v>12</v>
      </c>
      <c r="H8" s="21" t="s">
        <v>8</v>
      </c>
      <c r="I8" s="85">
        <v>94</v>
      </c>
      <c r="J8" s="96">
        <v>93</v>
      </c>
      <c r="K8" s="96">
        <v>95</v>
      </c>
      <c r="L8" s="230">
        <f t="shared" si="0"/>
        <v>282</v>
      </c>
      <c r="M8" s="96">
        <v>95</v>
      </c>
      <c r="N8" s="85">
        <v>91</v>
      </c>
      <c r="O8" s="96">
        <v>97</v>
      </c>
      <c r="P8" s="230">
        <f t="shared" si="1"/>
        <v>283</v>
      </c>
      <c r="Q8" s="230">
        <f t="shared" si="2"/>
        <v>565</v>
      </c>
      <c r="R8" s="96">
        <v>9</v>
      </c>
      <c r="S8" s="165">
        <v>48.92</v>
      </c>
      <c r="T8" s="82" t="s">
        <v>8</v>
      </c>
    </row>
    <row r="9" spans="1:26" ht="19.5" customHeight="1" x14ac:dyDescent="0.25">
      <c r="A9" s="2"/>
      <c r="B9" s="21">
        <v>3</v>
      </c>
      <c r="C9" s="135" t="s">
        <v>594</v>
      </c>
      <c r="D9" s="346" t="s">
        <v>595</v>
      </c>
      <c r="E9" s="346" t="s">
        <v>596</v>
      </c>
      <c r="F9" s="21">
        <v>2009</v>
      </c>
      <c r="G9" s="21" t="s">
        <v>12</v>
      </c>
      <c r="H9" s="21" t="s">
        <v>6</v>
      </c>
      <c r="I9" s="85">
        <v>93</v>
      </c>
      <c r="J9" s="96">
        <v>91</v>
      </c>
      <c r="K9" s="96">
        <v>95</v>
      </c>
      <c r="L9" s="230">
        <f t="shared" si="0"/>
        <v>279</v>
      </c>
      <c r="M9" s="96">
        <v>95</v>
      </c>
      <c r="N9" s="85">
        <v>94</v>
      </c>
      <c r="O9" s="96">
        <v>91</v>
      </c>
      <c r="P9" s="230">
        <f t="shared" si="1"/>
        <v>280</v>
      </c>
      <c r="Q9" s="230">
        <f t="shared" si="2"/>
        <v>559</v>
      </c>
      <c r="R9" s="96">
        <v>7</v>
      </c>
      <c r="S9" s="165">
        <v>46.83</v>
      </c>
      <c r="T9" s="82" t="s">
        <v>6</v>
      </c>
    </row>
    <row r="10" spans="1:26" ht="19.5" customHeight="1" x14ac:dyDescent="0.25">
      <c r="A10" s="2"/>
      <c r="B10" s="21">
        <v>4</v>
      </c>
      <c r="C10" s="135" t="s">
        <v>593</v>
      </c>
      <c r="D10" s="346" t="s">
        <v>149</v>
      </c>
      <c r="E10" s="346" t="s">
        <v>592</v>
      </c>
      <c r="F10" s="21">
        <v>2010</v>
      </c>
      <c r="G10" s="21" t="s">
        <v>12</v>
      </c>
      <c r="H10" s="21" t="s">
        <v>6</v>
      </c>
      <c r="I10" s="85">
        <v>87</v>
      </c>
      <c r="J10" s="96">
        <v>90</v>
      </c>
      <c r="K10" s="96">
        <v>92</v>
      </c>
      <c r="L10" s="230">
        <f t="shared" si="0"/>
        <v>269</v>
      </c>
      <c r="M10" s="96">
        <v>90</v>
      </c>
      <c r="N10" s="85">
        <v>98</v>
      </c>
      <c r="O10" s="96">
        <v>98</v>
      </c>
      <c r="P10" s="230">
        <f t="shared" si="1"/>
        <v>286</v>
      </c>
      <c r="Q10" s="230">
        <f t="shared" si="2"/>
        <v>555</v>
      </c>
      <c r="R10" s="96">
        <v>15</v>
      </c>
      <c r="S10" s="165"/>
      <c r="T10" s="82"/>
    </row>
    <row r="11" spans="1:26" ht="19.5" customHeight="1" x14ac:dyDescent="0.25">
      <c r="A11" s="2"/>
      <c r="B11" s="21">
        <v>5</v>
      </c>
      <c r="C11" s="135" t="s">
        <v>188</v>
      </c>
      <c r="D11" s="346" t="s">
        <v>550</v>
      </c>
      <c r="E11" s="346" t="s">
        <v>551</v>
      </c>
      <c r="F11" s="21">
        <v>2008</v>
      </c>
      <c r="G11" s="21" t="s">
        <v>12</v>
      </c>
      <c r="H11" s="21" t="s">
        <v>7</v>
      </c>
      <c r="I11" s="85">
        <v>89</v>
      </c>
      <c r="J11" s="96">
        <v>90</v>
      </c>
      <c r="K11" s="96">
        <v>90</v>
      </c>
      <c r="L11" s="230">
        <f t="shared" si="0"/>
        <v>269</v>
      </c>
      <c r="M11" s="96">
        <v>98</v>
      </c>
      <c r="N11" s="85">
        <v>94</v>
      </c>
      <c r="O11" s="96">
        <v>94</v>
      </c>
      <c r="P11" s="230">
        <f t="shared" si="1"/>
        <v>286</v>
      </c>
      <c r="Q11" s="230">
        <f t="shared" si="2"/>
        <v>555</v>
      </c>
      <c r="R11" s="96">
        <v>9</v>
      </c>
      <c r="S11" s="165">
        <v>42.67</v>
      </c>
      <c r="T11" s="90" t="s">
        <v>7</v>
      </c>
    </row>
    <row r="12" spans="1:26" ht="19.5" customHeight="1" x14ac:dyDescent="0.25">
      <c r="A12" s="2"/>
      <c r="B12" s="21">
        <v>6</v>
      </c>
      <c r="C12" s="135" t="s">
        <v>552</v>
      </c>
      <c r="D12" s="346" t="s">
        <v>218</v>
      </c>
      <c r="E12" s="346" t="s">
        <v>219</v>
      </c>
      <c r="F12" s="21">
        <v>2007</v>
      </c>
      <c r="G12" s="21" t="s">
        <v>12</v>
      </c>
      <c r="H12" s="21" t="s">
        <v>7</v>
      </c>
      <c r="I12" s="85">
        <v>88</v>
      </c>
      <c r="J12" s="96">
        <v>92</v>
      </c>
      <c r="K12" s="96">
        <v>93</v>
      </c>
      <c r="L12" s="230">
        <f t="shared" si="0"/>
        <v>273</v>
      </c>
      <c r="M12" s="96">
        <v>92</v>
      </c>
      <c r="N12" s="85">
        <v>89</v>
      </c>
      <c r="O12" s="96">
        <v>97</v>
      </c>
      <c r="P12" s="230">
        <f t="shared" si="1"/>
        <v>278</v>
      </c>
      <c r="Q12" s="230">
        <f t="shared" si="2"/>
        <v>551</v>
      </c>
      <c r="R12" s="96">
        <v>10</v>
      </c>
      <c r="S12" s="165">
        <v>40.590000000000003</v>
      </c>
      <c r="T12" s="90" t="s">
        <v>7</v>
      </c>
    </row>
    <row r="13" spans="1:26" ht="19.5" customHeight="1" x14ac:dyDescent="0.25">
      <c r="A13" s="2"/>
      <c r="B13" s="21">
        <v>7</v>
      </c>
      <c r="C13" s="135" t="s">
        <v>564</v>
      </c>
      <c r="D13" s="346" t="s">
        <v>226</v>
      </c>
      <c r="E13" s="346" t="s">
        <v>227</v>
      </c>
      <c r="F13" s="21">
        <v>2008</v>
      </c>
      <c r="G13" s="21" t="s">
        <v>12</v>
      </c>
      <c r="H13" s="21" t="s">
        <v>8</v>
      </c>
      <c r="I13" s="85">
        <v>91</v>
      </c>
      <c r="J13" s="96">
        <v>94</v>
      </c>
      <c r="K13" s="96">
        <v>96</v>
      </c>
      <c r="L13" s="230">
        <f t="shared" si="0"/>
        <v>281</v>
      </c>
      <c r="M13" s="96">
        <v>88</v>
      </c>
      <c r="N13" s="85">
        <v>91</v>
      </c>
      <c r="O13" s="96">
        <v>91</v>
      </c>
      <c r="P13" s="230">
        <f t="shared" si="1"/>
        <v>270</v>
      </c>
      <c r="Q13" s="230">
        <f t="shared" si="2"/>
        <v>551</v>
      </c>
      <c r="R13" s="96">
        <v>7</v>
      </c>
      <c r="S13" s="165">
        <v>38.5</v>
      </c>
      <c r="T13" s="90" t="s">
        <v>8</v>
      </c>
    </row>
    <row r="14" spans="1:26" ht="19.5" customHeight="1" x14ac:dyDescent="0.25">
      <c r="A14" s="2"/>
      <c r="B14" s="21">
        <v>8</v>
      </c>
      <c r="C14" s="135" t="s">
        <v>548</v>
      </c>
      <c r="D14" s="346" t="s">
        <v>451</v>
      </c>
      <c r="E14" s="346" t="s">
        <v>549</v>
      </c>
      <c r="F14" s="21">
        <v>2009</v>
      </c>
      <c r="G14" s="21" t="s">
        <v>12</v>
      </c>
      <c r="H14" s="21" t="s">
        <v>6</v>
      </c>
      <c r="I14" s="85">
        <v>93</v>
      </c>
      <c r="J14" s="96">
        <v>93</v>
      </c>
      <c r="K14" s="96">
        <v>95</v>
      </c>
      <c r="L14" s="230">
        <f t="shared" si="0"/>
        <v>281</v>
      </c>
      <c r="M14" s="96">
        <v>83</v>
      </c>
      <c r="N14" s="85">
        <v>89</v>
      </c>
      <c r="O14" s="96">
        <v>93</v>
      </c>
      <c r="P14" s="230">
        <f t="shared" si="1"/>
        <v>265</v>
      </c>
      <c r="Q14" s="230">
        <f t="shared" si="2"/>
        <v>546</v>
      </c>
      <c r="R14" s="96">
        <v>6</v>
      </c>
      <c r="S14" s="165">
        <v>36.42</v>
      </c>
      <c r="T14" s="90" t="s">
        <v>6</v>
      </c>
    </row>
    <row r="15" spans="1:26" ht="19.5" customHeight="1" x14ac:dyDescent="0.25">
      <c r="A15" s="2"/>
      <c r="B15" s="21">
        <v>9</v>
      </c>
      <c r="C15" s="135" t="s">
        <v>580</v>
      </c>
      <c r="D15" s="347" t="s">
        <v>581</v>
      </c>
      <c r="E15" s="347" t="s">
        <v>582</v>
      </c>
      <c r="F15" s="348">
        <v>2009</v>
      </c>
      <c r="G15" s="348" t="s">
        <v>12</v>
      </c>
      <c r="H15" s="348" t="s">
        <v>8</v>
      </c>
      <c r="I15" s="85">
        <v>94</v>
      </c>
      <c r="J15" s="96">
        <v>95</v>
      </c>
      <c r="K15" s="96">
        <v>94</v>
      </c>
      <c r="L15" s="230">
        <f t="shared" si="0"/>
        <v>283</v>
      </c>
      <c r="M15" s="96">
        <v>84</v>
      </c>
      <c r="N15" s="85">
        <v>90</v>
      </c>
      <c r="O15" s="96">
        <v>87</v>
      </c>
      <c r="P15" s="230">
        <f t="shared" si="1"/>
        <v>261</v>
      </c>
      <c r="Q15" s="230">
        <f t="shared" si="2"/>
        <v>544</v>
      </c>
      <c r="R15" s="96">
        <v>6</v>
      </c>
      <c r="S15" s="165">
        <v>34.340000000000003</v>
      </c>
      <c r="T15" s="90" t="s">
        <v>8</v>
      </c>
    </row>
    <row r="16" spans="1:26" ht="19.5" customHeight="1" x14ac:dyDescent="0.25">
      <c r="A16" s="2"/>
      <c r="B16" s="21">
        <v>10</v>
      </c>
      <c r="C16" s="130" t="s">
        <v>556</v>
      </c>
      <c r="D16" s="334" t="s">
        <v>557</v>
      </c>
      <c r="E16" s="334" t="s">
        <v>558</v>
      </c>
      <c r="F16" s="83">
        <v>2007</v>
      </c>
      <c r="G16" s="83" t="s">
        <v>12</v>
      </c>
      <c r="H16" s="83" t="s">
        <v>6</v>
      </c>
      <c r="I16" s="85">
        <v>96</v>
      </c>
      <c r="J16" s="96">
        <v>88</v>
      </c>
      <c r="K16" s="96">
        <v>91</v>
      </c>
      <c r="L16" s="230">
        <f t="shared" si="0"/>
        <v>275</v>
      </c>
      <c r="M16" s="96">
        <v>84</v>
      </c>
      <c r="N16" s="85">
        <v>86</v>
      </c>
      <c r="O16" s="96">
        <v>91</v>
      </c>
      <c r="P16" s="230">
        <f t="shared" si="1"/>
        <v>261</v>
      </c>
      <c r="Q16" s="230">
        <f t="shared" si="2"/>
        <v>536</v>
      </c>
      <c r="R16" s="96">
        <v>5</v>
      </c>
      <c r="S16" s="165"/>
      <c r="T16" s="90"/>
      <c r="U16" s="1"/>
      <c r="V16" s="1"/>
      <c r="W16" s="1"/>
      <c r="X16" s="1"/>
      <c r="Y16" s="1"/>
      <c r="Z16" s="1"/>
    </row>
    <row r="17" spans="1:26" ht="19.5" customHeight="1" x14ac:dyDescent="0.25">
      <c r="A17" s="2"/>
      <c r="B17" s="21">
        <v>11</v>
      </c>
      <c r="C17" s="130" t="s">
        <v>590</v>
      </c>
      <c r="D17" s="334" t="s">
        <v>591</v>
      </c>
      <c r="E17" s="334" t="s">
        <v>592</v>
      </c>
      <c r="F17" s="83">
        <v>2010</v>
      </c>
      <c r="G17" s="83" t="s">
        <v>12</v>
      </c>
      <c r="H17" s="83" t="s">
        <v>6</v>
      </c>
      <c r="I17" s="85">
        <v>84</v>
      </c>
      <c r="J17" s="96">
        <v>81</v>
      </c>
      <c r="K17" s="96">
        <v>87</v>
      </c>
      <c r="L17" s="230">
        <f t="shared" si="0"/>
        <v>252</v>
      </c>
      <c r="M17" s="96">
        <v>94</v>
      </c>
      <c r="N17" s="85">
        <v>93</v>
      </c>
      <c r="O17" s="96">
        <v>94</v>
      </c>
      <c r="P17" s="230">
        <f t="shared" si="1"/>
        <v>281</v>
      </c>
      <c r="Q17" s="230">
        <f t="shared" si="2"/>
        <v>533</v>
      </c>
      <c r="R17" s="96">
        <v>8</v>
      </c>
      <c r="S17" s="165">
        <v>30.170000000000016</v>
      </c>
      <c r="T17" s="82" t="s">
        <v>6</v>
      </c>
      <c r="U17" s="1"/>
      <c r="V17" s="1"/>
      <c r="W17" s="1"/>
      <c r="X17" s="1"/>
      <c r="Y17" s="1"/>
      <c r="Z17" s="1"/>
    </row>
    <row r="18" spans="1:26" ht="19.5" customHeight="1" x14ac:dyDescent="0.25">
      <c r="A18" s="2"/>
      <c r="B18" s="21">
        <v>12</v>
      </c>
      <c r="C18" s="130" t="s">
        <v>630</v>
      </c>
      <c r="D18" s="334" t="s">
        <v>631</v>
      </c>
      <c r="E18" s="334" t="s">
        <v>632</v>
      </c>
      <c r="F18" s="83">
        <v>2009</v>
      </c>
      <c r="G18" s="83" t="s">
        <v>12</v>
      </c>
      <c r="H18" s="83" t="s">
        <v>8</v>
      </c>
      <c r="I18" s="85">
        <v>85</v>
      </c>
      <c r="J18" s="96">
        <v>89</v>
      </c>
      <c r="K18" s="96">
        <v>87</v>
      </c>
      <c r="L18" s="230">
        <f t="shared" si="0"/>
        <v>261</v>
      </c>
      <c r="M18" s="96">
        <v>86</v>
      </c>
      <c r="N18" s="85">
        <v>88</v>
      </c>
      <c r="O18" s="96">
        <v>94</v>
      </c>
      <c r="P18" s="230">
        <f t="shared" si="1"/>
        <v>268</v>
      </c>
      <c r="Q18" s="230">
        <f t="shared" si="2"/>
        <v>529</v>
      </c>
      <c r="R18" s="96">
        <v>3</v>
      </c>
      <c r="S18" s="165"/>
      <c r="T18" s="82"/>
      <c r="U18" s="1"/>
      <c r="V18" s="1"/>
      <c r="W18" s="1"/>
      <c r="X18" s="1"/>
      <c r="Y18" s="1"/>
      <c r="Z18" s="1"/>
    </row>
    <row r="19" spans="1:26" ht="19.5" customHeight="1" x14ac:dyDescent="0.25">
      <c r="A19" s="2"/>
      <c r="B19" s="21">
        <v>13</v>
      </c>
      <c r="C19" s="130" t="s">
        <v>601</v>
      </c>
      <c r="D19" s="334" t="s">
        <v>602</v>
      </c>
      <c r="E19" s="334" t="s">
        <v>603</v>
      </c>
      <c r="F19" s="83">
        <v>2007</v>
      </c>
      <c r="G19" s="83" t="s">
        <v>12</v>
      </c>
      <c r="H19" s="83" t="s">
        <v>8</v>
      </c>
      <c r="I19" s="85">
        <v>86</v>
      </c>
      <c r="J19" s="96">
        <v>90</v>
      </c>
      <c r="K19" s="96">
        <v>83</v>
      </c>
      <c r="L19" s="230">
        <f t="shared" si="0"/>
        <v>259</v>
      </c>
      <c r="M19" s="96">
        <v>89</v>
      </c>
      <c r="N19" s="85">
        <v>90</v>
      </c>
      <c r="O19" s="96">
        <v>87</v>
      </c>
      <c r="P19" s="230">
        <f t="shared" si="1"/>
        <v>266</v>
      </c>
      <c r="Q19" s="230">
        <f t="shared" si="2"/>
        <v>525</v>
      </c>
      <c r="R19" s="96">
        <v>5</v>
      </c>
      <c r="S19" s="165"/>
      <c r="T19" s="82"/>
      <c r="U19" s="1"/>
      <c r="V19" s="1"/>
      <c r="W19" s="1"/>
      <c r="X19" s="1"/>
      <c r="Y19" s="1"/>
      <c r="Z19" s="1"/>
    </row>
    <row r="20" spans="1:26" ht="19.5" customHeight="1" x14ac:dyDescent="0.25">
      <c r="A20" s="2"/>
      <c r="B20" s="21">
        <v>14</v>
      </c>
      <c r="C20" s="130" t="s">
        <v>617</v>
      </c>
      <c r="D20" s="334" t="s">
        <v>618</v>
      </c>
      <c r="E20" s="334" t="s">
        <v>619</v>
      </c>
      <c r="F20" s="83">
        <v>2008</v>
      </c>
      <c r="G20" s="83" t="s">
        <v>12</v>
      </c>
      <c r="H20" s="83" t="s">
        <v>8</v>
      </c>
      <c r="I20" s="85">
        <v>94</v>
      </c>
      <c r="J20" s="96">
        <v>86</v>
      </c>
      <c r="K20" s="96">
        <v>87</v>
      </c>
      <c r="L20" s="230">
        <f t="shared" si="0"/>
        <v>267</v>
      </c>
      <c r="M20" s="96">
        <v>89</v>
      </c>
      <c r="N20" s="85">
        <v>83</v>
      </c>
      <c r="O20" s="96">
        <v>83</v>
      </c>
      <c r="P20" s="230">
        <f t="shared" si="1"/>
        <v>255</v>
      </c>
      <c r="Q20" s="230">
        <f t="shared" si="2"/>
        <v>522</v>
      </c>
      <c r="R20" s="96">
        <v>7</v>
      </c>
      <c r="S20" s="165"/>
      <c r="T20" s="82"/>
      <c r="U20" s="1"/>
      <c r="V20" s="1"/>
      <c r="W20" s="1"/>
      <c r="X20" s="1"/>
      <c r="Y20" s="1"/>
      <c r="Z20" s="1"/>
    </row>
    <row r="21" spans="1:26" ht="19.5" customHeight="1" x14ac:dyDescent="0.25">
      <c r="A21" s="2"/>
      <c r="B21" s="21">
        <v>15</v>
      </c>
      <c r="C21" s="130" t="s">
        <v>535</v>
      </c>
      <c r="D21" s="334" t="s">
        <v>436</v>
      </c>
      <c r="E21" s="334" t="s">
        <v>536</v>
      </c>
      <c r="F21" s="83">
        <v>2008</v>
      </c>
      <c r="G21" s="83" t="s">
        <v>12</v>
      </c>
      <c r="H21" s="83" t="s">
        <v>6</v>
      </c>
      <c r="I21" s="85">
        <v>85</v>
      </c>
      <c r="J21" s="96">
        <v>92</v>
      </c>
      <c r="K21" s="96">
        <v>85</v>
      </c>
      <c r="L21" s="230">
        <f t="shared" si="0"/>
        <v>262</v>
      </c>
      <c r="M21" s="96">
        <v>84</v>
      </c>
      <c r="N21" s="85">
        <v>81</v>
      </c>
      <c r="O21" s="96">
        <v>92</v>
      </c>
      <c r="P21" s="230">
        <f t="shared" si="1"/>
        <v>257</v>
      </c>
      <c r="Q21" s="230">
        <f t="shared" si="2"/>
        <v>519</v>
      </c>
      <c r="R21" s="96">
        <v>5</v>
      </c>
      <c r="S21" s="165"/>
      <c r="T21" s="90"/>
      <c r="U21" s="1"/>
      <c r="V21" s="1"/>
      <c r="W21" s="1"/>
      <c r="X21" s="1"/>
      <c r="Y21" s="1"/>
      <c r="Z21" s="1"/>
    </row>
    <row r="22" spans="1:26" ht="19.5" customHeight="1" x14ac:dyDescent="0.25">
      <c r="A22" s="2"/>
      <c r="B22" s="21">
        <v>16</v>
      </c>
      <c r="C22" s="130" t="s">
        <v>604</v>
      </c>
      <c r="D22" s="334" t="s">
        <v>605</v>
      </c>
      <c r="E22" s="334" t="s">
        <v>606</v>
      </c>
      <c r="F22" s="83">
        <v>2008</v>
      </c>
      <c r="G22" s="83" t="s">
        <v>12</v>
      </c>
      <c r="H22" s="83" t="s">
        <v>8</v>
      </c>
      <c r="I22" s="85">
        <v>80</v>
      </c>
      <c r="J22" s="96">
        <v>87</v>
      </c>
      <c r="K22" s="96">
        <v>83</v>
      </c>
      <c r="L22" s="230">
        <f t="shared" si="0"/>
        <v>250</v>
      </c>
      <c r="M22" s="96">
        <v>85</v>
      </c>
      <c r="N22" s="85">
        <v>89</v>
      </c>
      <c r="O22" s="96">
        <v>86</v>
      </c>
      <c r="P22" s="230">
        <f t="shared" si="1"/>
        <v>260</v>
      </c>
      <c r="Q22" s="230">
        <f t="shared" si="2"/>
        <v>510</v>
      </c>
      <c r="R22" s="96">
        <v>7</v>
      </c>
      <c r="S22" s="165"/>
      <c r="T22" s="82"/>
      <c r="U22" s="1"/>
      <c r="V22" s="1"/>
      <c r="W22" s="1"/>
      <c r="X22" s="1"/>
      <c r="Y22" s="1"/>
      <c r="Z22" s="1"/>
    </row>
    <row r="23" spans="1:26" ht="19.5" customHeight="1" x14ac:dyDescent="0.25">
      <c r="A23" s="2"/>
      <c r="B23" s="21">
        <v>17</v>
      </c>
      <c r="C23" s="130" t="s">
        <v>553</v>
      </c>
      <c r="D23" s="334" t="s">
        <v>554</v>
      </c>
      <c r="E23" s="334" t="s">
        <v>555</v>
      </c>
      <c r="F23" s="83">
        <v>2009</v>
      </c>
      <c r="G23" s="83" t="s">
        <v>12</v>
      </c>
      <c r="H23" s="83" t="s">
        <v>6</v>
      </c>
      <c r="I23" s="85">
        <v>87</v>
      </c>
      <c r="J23" s="96">
        <v>85</v>
      </c>
      <c r="K23" s="96">
        <v>89</v>
      </c>
      <c r="L23" s="230">
        <f t="shared" si="0"/>
        <v>261</v>
      </c>
      <c r="M23" s="96">
        <v>83</v>
      </c>
      <c r="N23" s="85">
        <v>77</v>
      </c>
      <c r="O23" s="96">
        <v>87</v>
      </c>
      <c r="P23" s="230">
        <f t="shared" si="1"/>
        <v>247</v>
      </c>
      <c r="Q23" s="230">
        <f t="shared" si="2"/>
        <v>508</v>
      </c>
      <c r="R23" s="96">
        <v>5</v>
      </c>
      <c r="S23" s="165"/>
      <c r="T23" s="90"/>
      <c r="U23" s="1"/>
      <c r="V23" s="1"/>
      <c r="W23" s="1"/>
      <c r="X23" s="1"/>
      <c r="Y23" s="1"/>
      <c r="Z23" s="1"/>
    </row>
    <row r="24" spans="1:26" ht="19.5" customHeight="1" x14ac:dyDescent="0.25">
      <c r="B24" s="21">
        <v>18</v>
      </c>
      <c r="C24" s="130" t="s">
        <v>108</v>
      </c>
      <c r="D24" s="334" t="s">
        <v>144</v>
      </c>
      <c r="E24" s="334" t="s">
        <v>626</v>
      </c>
      <c r="F24" s="83">
        <v>2009</v>
      </c>
      <c r="G24" s="83" t="s">
        <v>12</v>
      </c>
      <c r="H24" s="83" t="s">
        <v>7</v>
      </c>
      <c r="I24" s="85">
        <v>89</v>
      </c>
      <c r="J24" s="96">
        <v>87</v>
      </c>
      <c r="K24" s="96">
        <v>85</v>
      </c>
      <c r="L24" s="230">
        <f t="shared" si="0"/>
        <v>261</v>
      </c>
      <c r="M24" s="96">
        <v>84</v>
      </c>
      <c r="N24" s="85">
        <v>85</v>
      </c>
      <c r="O24" s="96">
        <v>77</v>
      </c>
      <c r="P24" s="230">
        <f t="shared" si="1"/>
        <v>246</v>
      </c>
      <c r="Q24" s="230">
        <f t="shared" si="2"/>
        <v>507</v>
      </c>
      <c r="R24" s="96">
        <v>3</v>
      </c>
      <c r="S24" s="165"/>
      <c r="T24" s="82"/>
      <c r="U24" s="1"/>
      <c r="V24" s="1"/>
      <c r="W24" s="1"/>
      <c r="X24" s="1"/>
      <c r="Y24" s="1"/>
      <c r="Z24" s="1"/>
    </row>
    <row r="25" spans="1:26" ht="19.5" customHeight="1" x14ac:dyDescent="0.25">
      <c r="A25" s="7"/>
      <c r="B25" s="21">
        <v>19</v>
      </c>
      <c r="C25" s="130" t="s">
        <v>623</v>
      </c>
      <c r="D25" s="334" t="s">
        <v>624</v>
      </c>
      <c r="E25" s="334" t="s">
        <v>625</v>
      </c>
      <c r="F25" s="83">
        <v>2009</v>
      </c>
      <c r="G25" s="83" t="s">
        <v>12</v>
      </c>
      <c r="H25" s="83" t="s">
        <v>8</v>
      </c>
      <c r="I25" s="85">
        <v>83</v>
      </c>
      <c r="J25" s="96">
        <v>79</v>
      </c>
      <c r="K25" s="96">
        <v>79</v>
      </c>
      <c r="L25" s="230">
        <f t="shared" si="0"/>
        <v>241</v>
      </c>
      <c r="M25" s="96">
        <v>84</v>
      </c>
      <c r="N25" s="85">
        <v>87</v>
      </c>
      <c r="O25" s="96">
        <v>82</v>
      </c>
      <c r="P25" s="230">
        <f t="shared" si="1"/>
        <v>253</v>
      </c>
      <c r="Q25" s="230">
        <f t="shared" si="2"/>
        <v>494</v>
      </c>
      <c r="R25" s="96">
        <v>2</v>
      </c>
      <c r="S25" s="165"/>
      <c r="T25" s="82"/>
      <c r="U25" s="1"/>
      <c r="V25" s="1"/>
      <c r="W25" s="1"/>
      <c r="X25" s="1"/>
      <c r="Y25" s="1"/>
      <c r="Z25" s="1"/>
    </row>
    <row r="26" spans="1:26" ht="19.5" customHeight="1" x14ac:dyDescent="0.25">
      <c r="A26" s="7"/>
      <c r="B26" s="21">
        <v>20</v>
      </c>
      <c r="C26" s="130" t="s">
        <v>620</v>
      </c>
      <c r="D26" s="334" t="s">
        <v>621</v>
      </c>
      <c r="E26" s="334" t="s">
        <v>622</v>
      </c>
      <c r="F26" s="83">
        <v>2009</v>
      </c>
      <c r="G26" s="83" t="s">
        <v>12</v>
      </c>
      <c r="H26" s="83" t="s">
        <v>8</v>
      </c>
      <c r="I26" s="85">
        <v>79</v>
      </c>
      <c r="J26" s="96">
        <v>77</v>
      </c>
      <c r="K26" s="96">
        <v>88</v>
      </c>
      <c r="L26" s="230">
        <f t="shared" si="0"/>
        <v>244</v>
      </c>
      <c r="M26" s="96">
        <v>81</v>
      </c>
      <c r="N26" s="85">
        <v>83</v>
      </c>
      <c r="O26" s="96">
        <v>82</v>
      </c>
      <c r="P26" s="230">
        <f t="shared" si="1"/>
        <v>246</v>
      </c>
      <c r="Q26" s="230">
        <f t="shared" si="2"/>
        <v>490</v>
      </c>
      <c r="R26" s="96">
        <v>4</v>
      </c>
      <c r="S26" s="165"/>
      <c r="T26" s="82"/>
      <c r="U26" s="1"/>
      <c r="V26" s="1"/>
      <c r="W26" s="1"/>
      <c r="X26" s="1"/>
      <c r="Y26" s="1"/>
      <c r="Z26" s="1"/>
    </row>
    <row r="27" spans="1:26" ht="19.5" customHeight="1" x14ac:dyDescent="0.25">
      <c r="A27" s="7"/>
      <c r="B27" s="21">
        <v>21</v>
      </c>
      <c r="C27" s="130" t="s">
        <v>588</v>
      </c>
      <c r="D27" s="334" t="s">
        <v>33</v>
      </c>
      <c r="E27" s="334" t="s">
        <v>589</v>
      </c>
      <c r="F27" s="83">
        <v>2013</v>
      </c>
      <c r="G27" s="83" t="s">
        <v>12</v>
      </c>
      <c r="H27" s="83" t="s">
        <v>6</v>
      </c>
      <c r="I27" s="85">
        <v>74</v>
      </c>
      <c r="J27" s="96">
        <v>61</v>
      </c>
      <c r="K27" s="96">
        <v>58</v>
      </c>
      <c r="L27" s="230">
        <f t="shared" si="0"/>
        <v>193</v>
      </c>
      <c r="M27" s="96">
        <v>80</v>
      </c>
      <c r="N27" s="85">
        <v>74</v>
      </c>
      <c r="O27" s="96">
        <v>89</v>
      </c>
      <c r="P27" s="230">
        <f t="shared" si="1"/>
        <v>243</v>
      </c>
      <c r="Q27" s="230">
        <f t="shared" si="2"/>
        <v>436</v>
      </c>
      <c r="R27" s="96">
        <v>2</v>
      </c>
      <c r="S27" s="165"/>
      <c r="T27" s="82"/>
      <c r="U27" s="1"/>
      <c r="V27" s="1"/>
      <c r="W27" s="1"/>
      <c r="X27" s="1"/>
      <c r="Y27" s="1"/>
      <c r="Z27" s="1"/>
    </row>
    <row r="28" spans="1:26" ht="19.5" customHeight="1" x14ac:dyDescent="0.25">
      <c r="B28" s="21">
        <v>22</v>
      </c>
      <c r="C28" s="130" t="s">
        <v>636</v>
      </c>
      <c r="D28" s="334" t="s">
        <v>637</v>
      </c>
      <c r="E28" s="334" t="s">
        <v>638</v>
      </c>
      <c r="F28" s="83">
        <v>2010</v>
      </c>
      <c r="G28" s="83" t="s">
        <v>12</v>
      </c>
      <c r="H28" s="83" t="s">
        <v>8</v>
      </c>
      <c r="I28" s="85">
        <v>71</v>
      </c>
      <c r="J28" s="96">
        <v>75</v>
      </c>
      <c r="K28" s="96">
        <v>79</v>
      </c>
      <c r="L28" s="230">
        <f t="shared" si="0"/>
        <v>225</v>
      </c>
      <c r="M28" s="96">
        <v>75</v>
      </c>
      <c r="N28" s="85">
        <v>63</v>
      </c>
      <c r="O28" s="96">
        <v>71</v>
      </c>
      <c r="P28" s="230">
        <f t="shared" si="1"/>
        <v>209</v>
      </c>
      <c r="Q28" s="230">
        <f t="shared" si="2"/>
        <v>434</v>
      </c>
      <c r="R28" s="96">
        <v>2</v>
      </c>
      <c r="S28" s="165"/>
      <c r="T28" s="82"/>
    </row>
    <row r="29" spans="1:26" ht="19.5" customHeight="1" x14ac:dyDescent="0.25">
      <c r="B29" s="21">
        <v>23</v>
      </c>
      <c r="C29" s="130" t="s">
        <v>613</v>
      </c>
      <c r="D29" s="334" t="s">
        <v>614</v>
      </c>
      <c r="E29" s="334" t="s">
        <v>615</v>
      </c>
      <c r="F29" s="83">
        <v>2010</v>
      </c>
      <c r="G29" s="83" t="s">
        <v>12</v>
      </c>
      <c r="H29" s="83" t="s">
        <v>6</v>
      </c>
      <c r="I29" s="85">
        <v>79</v>
      </c>
      <c r="J29" s="96">
        <v>85</v>
      </c>
      <c r="K29" s="96">
        <v>61</v>
      </c>
      <c r="L29" s="230">
        <f t="shared" si="0"/>
        <v>225</v>
      </c>
      <c r="M29" s="96">
        <v>72</v>
      </c>
      <c r="N29" s="85">
        <v>38</v>
      </c>
      <c r="O29" s="96">
        <v>69</v>
      </c>
      <c r="P29" s="230">
        <f t="shared" si="1"/>
        <v>179</v>
      </c>
      <c r="Q29" s="230">
        <f t="shared" si="2"/>
        <v>404</v>
      </c>
      <c r="R29" s="96">
        <v>2</v>
      </c>
      <c r="S29" s="165"/>
      <c r="T29" s="82"/>
    </row>
    <row r="30" spans="1:26" ht="19.5" customHeight="1" x14ac:dyDescent="0.25">
      <c r="B30" s="21">
        <v>24</v>
      </c>
      <c r="C30" s="130" t="s">
        <v>639</v>
      </c>
      <c r="D30" s="334" t="s">
        <v>640</v>
      </c>
      <c r="E30" s="334" t="s">
        <v>641</v>
      </c>
      <c r="F30" s="83">
        <v>2010</v>
      </c>
      <c r="G30" s="83" t="s">
        <v>12</v>
      </c>
      <c r="H30" s="83" t="s">
        <v>8</v>
      </c>
      <c r="I30" s="85">
        <v>52</v>
      </c>
      <c r="J30" s="96">
        <v>64</v>
      </c>
      <c r="K30" s="96">
        <v>74</v>
      </c>
      <c r="L30" s="230">
        <f t="shared" si="0"/>
        <v>190</v>
      </c>
      <c r="M30" s="96">
        <v>67</v>
      </c>
      <c r="N30" s="85">
        <v>54</v>
      </c>
      <c r="O30" s="96">
        <v>66</v>
      </c>
      <c r="P30" s="230">
        <f t="shared" si="1"/>
        <v>187</v>
      </c>
      <c r="Q30" s="230">
        <f t="shared" si="2"/>
        <v>377</v>
      </c>
      <c r="R30" s="96">
        <v>3</v>
      </c>
      <c r="S30" s="165"/>
      <c r="T30" s="82"/>
    </row>
    <row r="31" spans="1:26" ht="19.5" customHeight="1" x14ac:dyDescent="0.25">
      <c r="B31" s="21">
        <v>25</v>
      </c>
      <c r="C31" s="130" t="s">
        <v>633</v>
      </c>
      <c r="D31" s="334" t="s">
        <v>634</v>
      </c>
      <c r="E31" s="334" t="s">
        <v>635</v>
      </c>
      <c r="F31" s="83">
        <v>2010</v>
      </c>
      <c r="G31" s="83" t="s">
        <v>12</v>
      </c>
      <c r="H31" s="83" t="s">
        <v>8</v>
      </c>
      <c r="I31" s="85">
        <v>54</v>
      </c>
      <c r="J31" s="96">
        <v>54</v>
      </c>
      <c r="K31" s="96">
        <v>52</v>
      </c>
      <c r="L31" s="230">
        <f t="shared" si="0"/>
        <v>160</v>
      </c>
      <c r="M31" s="96">
        <v>54</v>
      </c>
      <c r="N31" s="85">
        <v>44</v>
      </c>
      <c r="O31" s="96">
        <v>44</v>
      </c>
      <c r="P31" s="230">
        <f t="shared" si="1"/>
        <v>142</v>
      </c>
      <c r="Q31" s="230">
        <f t="shared" si="2"/>
        <v>302</v>
      </c>
      <c r="R31" s="96">
        <v>2</v>
      </c>
      <c r="S31" s="165"/>
      <c r="T31" s="82"/>
    </row>
  </sheetData>
  <sortState xmlns:xlrd2="http://schemas.microsoft.com/office/spreadsheetml/2017/richdata2" ref="B7:T31">
    <sortCondition descending="1" ref="Q7:Q31"/>
    <sortCondition descending="1" ref="R7:R31"/>
  </sortState>
  <phoneticPr fontId="64" type="noConversion"/>
  <printOptions horizontalCentered="1"/>
  <pageMargins left="0" right="0" top="0" bottom="0" header="0.31496062992126" footer="0.31496062992126"/>
  <pageSetup scale="85" orientation="landscape" horizontalDpi="0" verticalDpi="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B050"/>
  </sheetPr>
  <dimension ref="A1:X19"/>
  <sheetViews>
    <sheetView zoomScale="115" zoomScaleNormal="115" workbookViewId="0">
      <selection activeCell="A16" sqref="A16"/>
    </sheetView>
  </sheetViews>
  <sheetFormatPr defaultRowHeight="15" x14ac:dyDescent="0.25"/>
  <cols>
    <col min="1" max="1" width="1.42578125" style="4" customWidth="1"/>
    <col min="2" max="2" width="7" style="20" customWidth="1"/>
    <col min="3" max="3" width="8" style="7" customWidth="1"/>
    <col min="4" max="4" width="11.42578125" style="7" customWidth="1"/>
    <col min="5" max="5" width="14.5703125" style="7" customWidth="1"/>
    <col min="6" max="6" width="8.85546875" style="7" customWidth="1"/>
    <col min="7" max="7" width="9.7109375" style="4" customWidth="1"/>
    <col min="8" max="8" width="7.140625" style="169" customWidth="1"/>
    <col min="9" max="9" width="8.85546875" style="169" customWidth="1"/>
    <col min="10" max="10" width="8.42578125" style="34" customWidth="1"/>
    <col min="11" max="11" width="8.140625" style="169" customWidth="1"/>
    <col min="12" max="12" width="7.85546875" style="4" customWidth="1"/>
    <col min="13" max="14" width="7.42578125" style="169" customWidth="1"/>
    <col min="15" max="15" width="5.7109375" style="170" customWidth="1"/>
    <col min="16" max="16" width="8.42578125" style="170" customWidth="1"/>
    <col min="17" max="20" width="9.140625" style="3"/>
    <col min="21" max="16384" width="9.140625" style="1"/>
  </cols>
  <sheetData>
    <row r="1" spans="1:24" ht="6" customHeight="1" x14ac:dyDescent="0.25">
      <c r="A1" s="8"/>
      <c r="B1" s="16"/>
      <c r="C1" s="22"/>
      <c r="F1" s="9"/>
      <c r="G1" s="10"/>
      <c r="H1" s="168"/>
      <c r="I1" s="168"/>
      <c r="J1" s="43"/>
      <c r="K1" s="168"/>
      <c r="L1" s="10"/>
    </row>
    <row r="2" spans="1:24" ht="18" x14ac:dyDescent="0.25">
      <c r="A2" s="8"/>
      <c r="B2" s="17"/>
      <c r="C2" s="12"/>
      <c r="D2" s="8"/>
      <c r="F2" s="9"/>
      <c r="G2" s="10"/>
      <c r="H2" s="168"/>
      <c r="I2" s="168"/>
      <c r="J2" s="168"/>
      <c r="K2" s="168"/>
      <c r="L2" s="10"/>
    </row>
    <row r="3" spans="1:24" ht="18" x14ac:dyDescent="0.25">
      <c r="A3" s="13"/>
      <c r="B3" s="16"/>
      <c r="C3" s="22"/>
      <c r="E3" s="8"/>
      <c r="F3" s="12"/>
      <c r="G3" s="39" t="s">
        <v>329</v>
      </c>
      <c r="H3" s="168"/>
      <c r="I3" s="168"/>
      <c r="J3" s="168"/>
      <c r="K3" s="168"/>
      <c r="L3" s="10"/>
    </row>
    <row r="4" spans="1:24" ht="21" x14ac:dyDescent="0.35">
      <c r="A4" s="2"/>
      <c r="B4" s="18"/>
      <c r="C4" s="171"/>
      <c r="D4" s="171"/>
      <c r="F4" s="9"/>
      <c r="G4" s="24" t="s">
        <v>330</v>
      </c>
      <c r="H4" s="168"/>
      <c r="I4" s="168"/>
      <c r="J4" s="168"/>
      <c r="K4" s="172"/>
      <c r="L4" s="10"/>
    </row>
    <row r="5" spans="1:24" ht="21" x14ac:dyDescent="0.35">
      <c r="A5" s="2"/>
      <c r="B5" s="18"/>
      <c r="C5" s="171"/>
      <c r="D5" s="171"/>
      <c r="F5" s="9"/>
      <c r="G5" s="11"/>
      <c r="H5" s="168"/>
      <c r="I5" s="168"/>
      <c r="J5" s="168"/>
      <c r="K5" s="172"/>
      <c r="L5" s="10"/>
    </row>
    <row r="6" spans="1:24" ht="18.75" x14ac:dyDescent="0.3">
      <c r="A6" s="2"/>
      <c r="B6" s="173" t="s">
        <v>325</v>
      </c>
      <c r="C6" s="6"/>
      <c r="D6" s="6"/>
      <c r="E6" s="6"/>
      <c r="F6" s="6"/>
      <c r="G6" s="172"/>
      <c r="H6" s="172"/>
      <c r="I6" s="172" t="s">
        <v>270</v>
      </c>
      <c r="J6" s="40"/>
      <c r="K6" s="172"/>
      <c r="L6" s="15"/>
    </row>
    <row r="7" spans="1:24" s="34" customFormat="1" ht="33.75" customHeight="1" x14ac:dyDescent="0.25">
      <c r="A7" s="40"/>
      <c r="B7" s="113" t="s">
        <v>21</v>
      </c>
      <c r="C7" s="113" t="s">
        <v>111</v>
      </c>
      <c r="D7" s="137" t="s">
        <v>20</v>
      </c>
      <c r="E7" s="137"/>
      <c r="F7" s="113" t="s">
        <v>102</v>
      </c>
      <c r="G7" s="136" t="s">
        <v>323</v>
      </c>
      <c r="H7" s="113" t="s">
        <v>192</v>
      </c>
      <c r="I7" s="136" t="s">
        <v>271</v>
      </c>
      <c r="J7" s="136" t="s">
        <v>272</v>
      </c>
      <c r="K7" s="136" t="s">
        <v>273</v>
      </c>
      <c r="L7" s="136" t="s">
        <v>274</v>
      </c>
      <c r="M7" s="136" t="s">
        <v>275</v>
      </c>
      <c r="N7" s="136" t="s">
        <v>276</v>
      </c>
      <c r="O7" s="136" t="s">
        <v>277</v>
      </c>
      <c r="P7" s="113" t="s">
        <v>2</v>
      </c>
      <c r="Q7" s="138" t="s">
        <v>3</v>
      </c>
      <c r="R7" s="131" t="s">
        <v>4</v>
      </c>
      <c r="S7" s="42"/>
      <c r="T7" s="42"/>
      <c r="U7" s="42"/>
      <c r="V7" s="42"/>
      <c r="W7" s="42"/>
    </row>
    <row r="8" spans="1:24" ht="27" customHeight="1" x14ac:dyDescent="0.25">
      <c r="A8" s="2"/>
      <c r="B8" s="83">
        <v>1</v>
      </c>
      <c r="C8" s="83" t="s">
        <v>587</v>
      </c>
      <c r="D8" s="334" t="s">
        <v>34</v>
      </c>
      <c r="E8" s="334" t="s">
        <v>35</v>
      </c>
      <c r="F8" s="83" t="s">
        <v>7</v>
      </c>
      <c r="G8" s="83">
        <v>1995</v>
      </c>
      <c r="H8" s="83" t="s">
        <v>10</v>
      </c>
      <c r="I8" s="85">
        <v>98</v>
      </c>
      <c r="J8" s="85">
        <v>98</v>
      </c>
      <c r="K8" s="85">
        <v>99</v>
      </c>
      <c r="L8" s="85">
        <v>96</v>
      </c>
      <c r="M8" s="345">
        <v>94</v>
      </c>
      <c r="N8" s="345">
        <v>96</v>
      </c>
      <c r="O8" s="230">
        <f t="shared" ref="O8:O19" si="0">SUM(I8:N8)</f>
        <v>581</v>
      </c>
      <c r="P8" s="86">
        <v>18</v>
      </c>
      <c r="Q8" s="164">
        <v>51</v>
      </c>
      <c r="R8" s="165" t="s">
        <v>7</v>
      </c>
      <c r="S8" s="4"/>
      <c r="U8" s="3"/>
      <c r="V8" s="3"/>
      <c r="W8" s="3"/>
      <c r="X8" s="3"/>
    </row>
    <row r="9" spans="1:24" ht="27" customHeight="1" x14ac:dyDescent="0.25">
      <c r="A9" s="2"/>
      <c r="B9" s="83">
        <v>2</v>
      </c>
      <c r="C9" s="83" t="s">
        <v>574</v>
      </c>
      <c r="D9" s="334" t="s">
        <v>575</v>
      </c>
      <c r="E9" s="334" t="s">
        <v>576</v>
      </c>
      <c r="F9" s="83" t="s">
        <v>7</v>
      </c>
      <c r="G9" s="83">
        <v>1999</v>
      </c>
      <c r="H9" s="83" t="s">
        <v>10</v>
      </c>
      <c r="I9" s="85">
        <v>95</v>
      </c>
      <c r="J9" s="85">
        <v>96</v>
      </c>
      <c r="K9" s="85">
        <v>96</v>
      </c>
      <c r="L9" s="85">
        <v>96</v>
      </c>
      <c r="M9" s="345">
        <v>91</v>
      </c>
      <c r="N9" s="345">
        <v>94</v>
      </c>
      <c r="O9" s="230">
        <f t="shared" si="0"/>
        <v>568</v>
      </c>
      <c r="P9" s="86">
        <v>15</v>
      </c>
      <c r="Q9" s="164">
        <v>46.46</v>
      </c>
      <c r="R9" s="165" t="s">
        <v>7</v>
      </c>
      <c r="S9" s="4"/>
      <c r="U9" s="3"/>
      <c r="V9" s="3"/>
      <c r="W9" s="3"/>
      <c r="X9" s="3"/>
    </row>
    <row r="10" spans="1:24" ht="27" customHeight="1" x14ac:dyDescent="0.25">
      <c r="A10" s="2"/>
      <c r="B10" s="83">
        <v>3</v>
      </c>
      <c r="C10" s="83" t="s">
        <v>586</v>
      </c>
      <c r="D10" s="334" t="s">
        <v>211</v>
      </c>
      <c r="E10" s="334" t="s">
        <v>212</v>
      </c>
      <c r="F10" s="83" t="s">
        <v>7</v>
      </c>
      <c r="G10" s="83">
        <v>1995</v>
      </c>
      <c r="H10" s="83" t="s">
        <v>10</v>
      </c>
      <c r="I10" s="85">
        <v>99</v>
      </c>
      <c r="J10" s="85">
        <v>98</v>
      </c>
      <c r="K10" s="85">
        <v>89</v>
      </c>
      <c r="L10" s="85">
        <v>95</v>
      </c>
      <c r="M10" s="85">
        <v>91</v>
      </c>
      <c r="N10" s="85">
        <v>91</v>
      </c>
      <c r="O10" s="230">
        <f t="shared" si="0"/>
        <v>563</v>
      </c>
      <c r="P10" s="86">
        <v>13</v>
      </c>
      <c r="Q10" s="164"/>
      <c r="R10" s="165"/>
      <c r="S10" s="4"/>
      <c r="U10" s="3"/>
      <c r="V10" s="3"/>
      <c r="W10" s="3"/>
      <c r="X10" s="3"/>
    </row>
    <row r="11" spans="1:24" ht="27" customHeight="1" x14ac:dyDescent="0.25">
      <c r="A11" s="2"/>
      <c r="B11" s="83">
        <v>4</v>
      </c>
      <c r="C11" s="83" t="s">
        <v>597</v>
      </c>
      <c r="D11" s="334" t="s">
        <v>36</v>
      </c>
      <c r="E11" s="334" t="s">
        <v>37</v>
      </c>
      <c r="F11" s="83" t="s">
        <v>7</v>
      </c>
      <c r="G11" s="83">
        <v>2000</v>
      </c>
      <c r="H11" s="83" t="s">
        <v>10</v>
      </c>
      <c r="I11" s="85">
        <v>93</v>
      </c>
      <c r="J11" s="85">
        <v>96</v>
      </c>
      <c r="K11" s="85">
        <v>87</v>
      </c>
      <c r="L11" s="85">
        <v>89</v>
      </c>
      <c r="M11" s="345">
        <v>93</v>
      </c>
      <c r="N11" s="345">
        <v>94</v>
      </c>
      <c r="O11" s="230">
        <f t="shared" si="0"/>
        <v>552</v>
      </c>
      <c r="P11" s="86">
        <v>8</v>
      </c>
      <c r="Q11" s="164">
        <v>37.369999999999997</v>
      </c>
      <c r="R11" s="165" t="s">
        <v>7</v>
      </c>
      <c r="S11" s="4"/>
      <c r="U11" s="3"/>
      <c r="V11" s="3"/>
      <c r="W11" s="3"/>
      <c r="X11" s="3"/>
    </row>
    <row r="12" spans="1:24" ht="27" customHeight="1" x14ac:dyDescent="0.25">
      <c r="A12" s="2"/>
      <c r="B12" s="83">
        <v>5</v>
      </c>
      <c r="C12" s="83" t="s">
        <v>206</v>
      </c>
      <c r="D12" s="334" t="s">
        <v>568</v>
      </c>
      <c r="E12" s="334" t="s">
        <v>569</v>
      </c>
      <c r="F12" s="83" t="s">
        <v>7</v>
      </c>
      <c r="G12" s="83">
        <v>1979</v>
      </c>
      <c r="H12" s="83" t="s">
        <v>10</v>
      </c>
      <c r="I12" s="85">
        <v>91</v>
      </c>
      <c r="J12" s="85">
        <v>95</v>
      </c>
      <c r="K12" s="85">
        <v>95</v>
      </c>
      <c r="L12" s="85">
        <v>94</v>
      </c>
      <c r="M12" s="85">
        <v>83</v>
      </c>
      <c r="N12" s="85">
        <v>74</v>
      </c>
      <c r="O12" s="230">
        <f t="shared" si="0"/>
        <v>532</v>
      </c>
      <c r="P12" s="86">
        <v>7</v>
      </c>
      <c r="Q12" s="164"/>
      <c r="R12" s="165"/>
      <c r="S12" s="4"/>
      <c r="U12" s="3"/>
      <c r="V12" s="3"/>
      <c r="W12" s="3"/>
      <c r="X12" s="3"/>
    </row>
    <row r="13" spans="1:24" ht="27" customHeight="1" x14ac:dyDescent="0.25">
      <c r="A13" s="2"/>
      <c r="B13" s="83">
        <v>6</v>
      </c>
      <c r="C13" s="83" t="s">
        <v>644</v>
      </c>
      <c r="D13" s="334" t="s">
        <v>645</v>
      </c>
      <c r="E13" s="334" t="s">
        <v>646</v>
      </c>
      <c r="F13" s="83" t="s">
        <v>8</v>
      </c>
      <c r="G13" s="83">
        <v>2001</v>
      </c>
      <c r="H13" s="83" t="s">
        <v>10</v>
      </c>
      <c r="I13" s="85">
        <v>93</v>
      </c>
      <c r="J13" s="85">
        <v>90</v>
      </c>
      <c r="K13" s="85">
        <v>87</v>
      </c>
      <c r="L13" s="85">
        <v>90</v>
      </c>
      <c r="M13" s="85">
        <v>85</v>
      </c>
      <c r="N13" s="85">
        <v>87</v>
      </c>
      <c r="O13" s="230">
        <f t="shared" si="0"/>
        <v>532</v>
      </c>
      <c r="P13" s="86">
        <v>6</v>
      </c>
      <c r="Q13" s="164">
        <v>28.28</v>
      </c>
      <c r="R13" s="165" t="s">
        <v>8</v>
      </c>
      <c r="S13" s="4"/>
      <c r="U13" s="3"/>
      <c r="V13" s="3"/>
      <c r="W13" s="3"/>
      <c r="X13" s="3"/>
    </row>
    <row r="14" spans="1:24" ht="27" customHeight="1" x14ac:dyDescent="0.25">
      <c r="A14" s="2"/>
      <c r="B14" s="83">
        <v>7</v>
      </c>
      <c r="C14" s="83" t="s">
        <v>570</v>
      </c>
      <c r="D14" s="334" t="s">
        <v>40</v>
      </c>
      <c r="E14" s="334" t="s">
        <v>41</v>
      </c>
      <c r="F14" s="83" t="s">
        <v>6</v>
      </c>
      <c r="G14" s="83">
        <v>1985</v>
      </c>
      <c r="H14" s="83" t="s">
        <v>10</v>
      </c>
      <c r="I14" s="85">
        <v>86</v>
      </c>
      <c r="J14" s="85">
        <v>94</v>
      </c>
      <c r="K14" s="85">
        <v>86</v>
      </c>
      <c r="L14" s="85">
        <v>84</v>
      </c>
      <c r="M14" s="345">
        <v>83</v>
      </c>
      <c r="N14" s="345">
        <v>85</v>
      </c>
      <c r="O14" s="230">
        <f t="shared" si="0"/>
        <v>518</v>
      </c>
      <c r="P14" s="86">
        <v>3</v>
      </c>
      <c r="Q14" s="164">
        <v>23.72999999999999</v>
      </c>
      <c r="R14" s="165" t="s">
        <v>6</v>
      </c>
      <c r="S14" s="4"/>
      <c r="U14" s="3"/>
      <c r="V14" s="3"/>
      <c r="W14" s="3"/>
      <c r="X14" s="3"/>
    </row>
    <row r="15" spans="1:24" ht="27" customHeight="1" x14ac:dyDescent="0.25">
      <c r="A15" s="2"/>
      <c r="B15" s="83">
        <v>8</v>
      </c>
      <c r="C15" s="83" t="s">
        <v>598</v>
      </c>
      <c r="D15" s="334" t="s">
        <v>599</v>
      </c>
      <c r="E15" s="334" t="s">
        <v>600</v>
      </c>
      <c r="F15" s="83" t="s">
        <v>8</v>
      </c>
      <c r="G15" s="83">
        <v>1977</v>
      </c>
      <c r="H15" s="83" t="s">
        <v>10</v>
      </c>
      <c r="I15" s="85">
        <v>87</v>
      </c>
      <c r="J15" s="85">
        <v>91</v>
      </c>
      <c r="K15" s="85">
        <v>94</v>
      </c>
      <c r="L15" s="85">
        <v>92</v>
      </c>
      <c r="M15" s="85">
        <v>80</v>
      </c>
      <c r="N15" s="85">
        <v>66</v>
      </c>
      <c r="O15" s="230">
        <f t="shared" si="0"/>
        <v>510</v>
      </c>
      <c r="P15" s="86">
        <v>10</v>
      </c>
      <c r="Q15" s="164">
        <v>19.190000000000001</v>
      </c>
      <c r="R15" s="165" t="s">
        <v>8</v>
      </c>
    </row>
    <row r="16" spans="1:24" ht="27" customHeight="1" x14ac:dyDescent="0.25">
      <c r="B16" s="83">
        <v>9</v>
      </c>
      <c r="C16" s="83" t="s">
        <v>207</v>
      </c>
      <c r="D16" s="334" t="s">
        <v>209</v>
      </c>
      <c r="E16" s="334" t="s">
        <v>210</v>
      </c>
      <c r="F16" s="83" t="s">
        <v>7</v>
      </c>
      <c r="G16" s="83">
        <v>1981</v>
      </c>
      <c r="H16" s="83" t="s">
        <v>10</v>
      </c>
      <c r="I16" s="85">
        <v>86</v>
      </c>
      <c r="J16" s="85">
        <v>91</v>
      </c>
      <c r="K16" s="85">
        <v>79</v>
      </c>
      <c r="L16" s="85">
        <v>87</v>
      </c>
      <c r="M16" s="345">
        <v>75</v>
      </c>
      <c r="N16" s="345">
        <v>81</v>
      </c>
      <c r="O16" s="230">
        <f t="shared" si="0"/>
        <v>499</v>
      </c>
      <c r="P16" s="86">
        <v>5</v>
      </c>
      <c r="Q16" s="164"/>
      <c r="R16" s="165"/>
    </row>
    <row r="17" spans="2:18" ht="27" customHeight="1" x14ac:dyDescent="0.25">
      <c r="B17" s="83">
        <v>10</v>
      </c>
      <c r="C17" s="83" t="s">
        <v>561</v>
      </c>
      <c r="D17" s="334" t="s">
        <v>562</v>
      </c>
      <c r="E17" s="334" t="s">
        <v>563</v>
      </c>
      <c r="F17" s="83" t="s">
        <v>8</v>
      </c>
      <c r="G17" s="83">
        <v>1970</v>
      </c>
      <c r="H17" s="83" t="s">
        <v>10</v>
      </c>
      <c r="I17" s="85">
        <v>84</v>
      </c>
      <c r="J17" s="85">
        <v>86</v>
      </c>
      <c r="K17" s="85">
        <v>78</v>
      </c>
      <c r="L17" s="85">
        <v>87</v>
      </c>
      <c r="M17" s="85">
        <v>83</v>
      </c>
      <c r="N17" s="85">
        <v>71</v>
      </c>
      <c r="O17" s="230">
        <f t="shared" si="0"/>
        <v>489</v>
      </c>
      <c r="P17" s="86">
        <v>3</v>
      </c>
      <c r="Q17" s="164">
        <v>10.1</v>
      </c>
      <c r="R17" s="165" t="s">
        <v>8</v>
      </c>
    </row>
    <row r="18" spans="2:18" ht="27" customHeight="1" x14ac:dyDescent="0.25">
      <c r="B18" s="83">
        <v>11</v>
      </c>
      <c r="C18" s="83" t="s">
        <v>612</v>
      </c>
      <c r="D18" s="334" t="s">
        <v>214</v>
      </c>
      <c r="E18" s="334" t="s">
        <v>215</v>
      </c>
      <c r="F18" s="83" t="s">
        <v>6</v>
      </c>
      <c r="G18" s="83">
        <v>1965</v>
      </c>
      <c r="H18" s="83" t="s">
        <v>10</v>
      </c>
      <c r="I18" s="85">
        <v>83</v>
      </c>
      <c r="J18" s="85">
        <v>89</v>
      </c>
      <c r="K18" s="85">
        <v>80</v>
      </c>
      <c r="L18" s="85">
        <v>77</v>
      </c>
      <c r="M18" s="345">
        <v>80</v>
      </c>
      <c r="N18" s="345">
        <v>79</v>
      </c>
      <c r="O18" s="230">
        <f t="shared" si="0"/>
        <v>488</v>
      </c>
      <c r="P18" s="86">
        <v>1</v>
      </c>
      <c r="Q18" s="164"/>
      <c r="R18" s="165"/>
    </row>
    <row r="19" spans="2:18" ht="27" customHeight="1" x14ac:dyDescent="0.25">
      <c r="B19" s="83">
        <v>12</v>
      </c>
      <c r="C19" s="83" t="s">
        <v>609</v>
      </c>
      <c r="D19" s="334" t="s">
        <v>610</v>
      </c>
      <c r="E19" s="334" t="s">
        <v>611</v>
      </c>
      <c r="F19" s="83" t="s">
        <v>6</v>
      </c>
      <c r="G19" s="83">
        <v>1950</v>
      </c>
      <c r="H19" s="83" t="s">
        <v>10</v>
      </c>
      <c r="I19" s="85">
        <v>54</v>
      </c>
      <c r="J19" s="85">
        <v>62</v>
      </c>
      <c r="K19" s="85">
        <v>30</v>
      </c>
      <c r="L19" s="85">
        <v>21</v>
      </c>
      <c r="M19" s="345">
        <v>32</v>
      </c>
      <c r="N19" s="345">
        <v>13</v>
      </c>
      <c r="O19" s="230">
        <f t="shared" si="0"/>
        <v>212</v>
      </c>
      <c r="P19" s="86">
        <v>0</v>
      </c>
      <c r="Q19" s="164"/>
      <c r="R19" s="165"/>
    </row>
  </sheetData>
  <sortState xmlns:xlrd2="http://schemas.microsoft.com/office/spreadsheetml/2017/richdata2" ref="B8:R19">
    <sortCondition descending="1" ref="O8:O19"/>
    <sortCondition descending="1" ref="P8:P19"/>
    <sortCondition descending="1" ref="N8:N19"/>
  </sortState>
  <pageMargins left="0.23622047244094491" right="0.23622047244094491" top="0.74803149606299213" bottom="0.74803149606299213" header="0.31496062992125984" footer="0.31496062992125984"/>
  <pageSetup paperSize="9" scale="9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FFC000"/>
  </sheetPr>
  <dimension ref="A1:Q81"/>
  <sheetViews>
    <sheetView topLeftCell="D62" workbookViewId="0">
      <selection activeCell="D14" sqref="D14"/>
    </sheetView>
  </sheetViews>
  <sheetFormatPr defaultRowHeight="15" x14ac:dyDescent="0.25"/>
  <cols>
    <col min="1" max="1" width="35.5703125" customWidth="1"/>
    <col min="2" max="2" width="5.28515625" customWidth="1"/>
    <col min="3" max="3" width="14.28515625" customWidth="1"/>
    <col min="4" max="4" width="15" customWidth="1"/>
    <col min="5" max="5" width="8.140625" customWidth="1"/>
    <col min="6" max="6" width="9.140625" style="44"/>
    <col min="7" max="7" width="10.85546875" customWidth="1"/>
    <col min="8" max="8" width="17.7109375" customWidth="1"/>
    <col min="9" max="9" width="18.28515625" customWidth="1"/>
    <col min="11" max="11" width="9.140625" style="44"/>
    <col min="12" max="12" width="11" customWidth="1"/>
    <col min="13" max="13" width="16.28515625" customWidth="1"/>
    <col min="14" max="14" width="16.85546875" customWidth="1"/>
    <col min="16" max="16" width="9.140625" style="44"/>
    <col min="17" max="17" width="10.28515625" customWidth="1"/>
  </cols>
  <sheetData>
    <row r="1" spans="1:17" ht="18" x14ac:dyDescent="0.25">
      <c r="D1" s="39" t="s">
        <v>329</v>
      </c>
    </row>
    <row r="2" spans="1:17" ht="18.75" thickBot="1" x14ac:dyDescent="0.3">
      <c r="D2" s="24" t="s">
        <v>330</v>
      </c>
    </row>
    <row r="3" spans="1:17" ht="19.5" thickBot="1" x14ac:dyDescent="0.35">
      <c r="C3" s="355" t="s">
        <v>46</v>
      </c>
      <c r="D3" s="356"/>
      <c r="E3" s="356"/>
      <c r="F3" s="356"/>
      <c r="G3" s="357"/>
      <c r="H3" s="355" t="s">
        <v>47</v>
      </c>
      <c r="I3" s="356"/>
      <c r="J3" s="356"/>
      <c r="K3" s="356"/>
      <c r="L3" s="357"/>
      <c r="M3" s="355" t="s">
        <v>48</v>
      </c>
      <c r="N3" s="356"/>
      <c r="O3" s="356"/>
      <c r="P3" s="356"/>
      <c r="Q3" s="357"/>
    </row>
    <row r="4" spans="1:17" ht="15.75" thickBot="1" x14ac:dyDescent="0.3">
      <c r="A4" s="45" t="s">
        <v>49</v>
      </c>
      <c r="B4" s="45"/>
      <c r="C4" s="46" t="s">
        <v>20</v>
      </c>
      <c r="D4" s="46" t="s">
        <v>257</v>
      </c>
      <c r="E4" s="46" t="s">
        <v>3</v>
      </c>
      <c r="F4" s="47" t="s">
        <v>21</v>
      </c>
      <c r="G4" s="48" t="s">
        <v>898</v>
      </c>
      <c r="H4" s="49" t="s">
        <v>20</v>
      </c>
      <c r="I4" s="46" t="s">
        <v>257</v>
      </c>
      <c r="J4" s="46" t="s">
        <v>3</v>
      </c>
      <c r="K4" s="47" t="s">
        <v>21</v>
      </c>
      <c r="L4" s="48" t="s">
        <v>898</v>
      </c>
      <c r="M4" s="49" t="s">
        <v>20</v>
      </c>
      <c r="N4" s="46" t="s">
        <v>257</v>
      </c>
      <c r="O4" s="46" t="s">
        <v>3</v>
      </c>
      <c r="P4" s="47" t="s">
        <v>21</v>
      </c>
      <c r="Q4" s="48" t="s">
        <v>898</v>
      </c>
    </row>
    <row r="5" spans="1:17" x14ac:dyDescent="0.25">
      <c r="A5" s="50" t="s">
        <v>50</v>
      </c>
      <c r="B5" s="51">
        <v>1</v>
      </c>
      <c r="C5" s="240" t="s">
        <v>168</v>
      </c>
      <c r="D5" s="240" t="s">
        <v>169</v>
      </c>
      <c r="E5" s="381">
        <v>51</v>
      </c>
      <c r="F5" s="53">
        <f>RANK(E5,$E$5:$E$76)</f>
        <v>1</v>
      </c>
      <c r="G5" s="380">
        <f>IF(F5&lt;37,E5,"")</f>
        <v>51</v>
      </c>
      <c r="H5" s="240" t="s">
        <v>180</v>
      </c>
      <c r="I5" s="240" t="s">
        <v>181</v>
      </c>
      <c r="J5" s="387">
        <v>46.46</v>
      </c>
      <c r="K5" s="53">
        <f>RANK(J5,$J$5:$J$76)</f>
        <v>19</v>
      </c>
      <c r="L5" s="54">
        <f>IF(K5&lt;37,J5,"")</f>
        <v>46.46</v>
      </c>
      <c r="M5" s="240" t="s">
        <v>170</v>
      </c>
      <c r="N5" s="240" t="s">
        <v>171</v>
      </c>
      <c r="O5" s="386">
        <v>41.91</v>
      </c>
      <c r="P5" s="53">
        <f>RANK(O5,$O$5:$O$76)</f>
        <v>14</v>
      </c>
      <c r="Q5" s="380">
        <f>IF(P5&lt;37,O5,"")</f>
        <v>41.91</v>
      </c>
    </row>
    <row r="6" spans="1:17" x14ac:dyDescent="0.25">
      <c r="A6" s="45" t="s">
        <v>50</v>
      </c>
      <c r="B6" s="51">
        <v>2</v>
      </c>
      <c r="C6" s="240" t="s">
        <v>151</v>
      </c>
      <c r="D6" s="240" t="s">
        <v>152</v>
      </c>
      <c r="E6" s="381">
        <v>37.369999999999997</v>
      </c>
      <c r="F6" s="53">
        <f t="shared" ref="F6:F69" si="0">RANK(E6,$E$5:$E$76)</f>
        <v>30</v>
      </c>
      <c r="G6" s="380">
        <f t="shared" ref="G6:G69" si="1">IF(F6&lt;37,E6,"")</f>
        <v>37.369999999999997</v>
      </c>
      <c r="H6" s="240" t="s">
        <v>159</v>
      </c>
      <c r="I6" s="240" t="s">
        <v>27</v>
      </c>
      <c r="J6" s="381">
        <v>1</v>
      </c>
      <c r="K6" s="53">
        <f t="shared" ref="K6:K69" si="2">RANK(J6,$J$5:$J$76)</f>
        <v>69</v>
      </c>
      <c r="L6" s="380" t="str">
        <f t="shared" ref="L6:L69" si="3">IF(K6&lt;37,J6,"")</f>
        <v/>
      </c>
      <c r="M6" s="240" t="s">
        <v>488</v>
      </c>
      <c r="N6" s="240" t="s">
        <v>489</v>
      </c>
      <c r="O6" s="387">
        <v>23.72999999999999</v>
      </c>
      <c r="P6" s="392">
        <f t="shared" ref="P6:P69" si="4">RANK(O6,$O$5:$O$76)</f>
        <v>36</v>
      </c>
      <c r="Q6" s="380">
        <f t="shared" ref="Q6:Q69" si="5">IF(P6&lt;37,O6,"")</f>
        <v>23.72999999999999</v>
      </c>
    </row>
    <row r="7" spans="1:17" x14ac:dyDescent="0.25">
      <c r="A7" s="45" t="s">
        <v>50</v>
      </c>
      <c r="B7" s="51">
        <v>3</v>
      </c>
      <c r="C7" s="240" t="s">
        <v>25</v>
      </c>
      <c r="D7" s="240" t="s">
        <v>859</v>
      </c>
      <c r="E7" s="381">
        <v>32.819999999999993</v>
      </c>
      <c r="F7" s="53">
        <f t="shared" si="0"/>
        <v>39</v>
      </c>
      <c r="G7" s="380" t="str">
        <f t="shared" si="1"/>
        <v/>
      </c>
      <c r="H7" s="240" t="s">
        <v>848</v>
      </c>
      <c r="I7" s="240" t="s">
        <v>375</v>
      </c>
      <c r="J7" s="381">
        <v>0</v>
      </c>
      <c r="K7" s="53">
        <f t="shared" si="2"/>
        <v>71</v>
      </c>
      <c r="L7" s="380" t="str">
        <f t="shared" si="3"/>
        <v/>
      </c>
      <c r="M7" s="240" t="s">
        <v>155</v>
      </c>
      <c r="N7" s="240" t="s">
        <v>156</v>
      </c>
      <c r="O7" s="387">
        <v>5.5499999999999883</v>
      </c>
      <c r="P7" s="53">
        <f t="shared" si="4"/>
        <v>50</v>
      </c>
      <c r="Q7" s="380" t="str">
        <f t="shared" si="5"/>
        <v/>
      </c>
    </row>
    <row r="8" spans="1:17" x14ac:dyDescent="0.25">
      <c r="A8" s="50" t="s">
        <v>51</v>
      </c>
      <c r="B8" s="51">
        <v>4</v>
      </c>
      <c r="C8" s="240" t="s">
        <v>166</v>
      </c>
      <c r="D8" s="240" t="s">
        <v>167</v>
      </c>
      <c r="E8" s="381">
        <v>51</v>
      </c>
      <c r="F8" s="53">
        <f t="shared" si="0"/>
        <v>1</v>
      </c>
      <c r="G8" s="380">
        <f t="shared" si="1"/>
        <v>51</v>
      </c>
      <c r="H8" s="240" t="s">
        <v>183</v>
      </c>
      <c r="I8" s="240" t="s">
        <v>184</v>
      </c>
      <c r="J8" s="381">
        <v>47.88</v>
      </c>
      <c r="K8" s="53">
        <f t="shared" si="2"/>
        <v>16</v>
      </c>
      <c r="L8" s="380">
        <f t="shared" si="3"/>
        <v>47.88</v>
      </c>
      <c r="M8" s="240" t="s">
        <v>189</v>
      </c>
      <c r="N8" s="240" t="s">
        <v>190</v>
      </c>
      <c r="O8" s="381">
        <v>41.63</v>
      </c>
      <c r="P8" s="53">
        <f t="shared" si="4"/>
        <v>16</v>
      </c>
      <c r="Q8" s="380">
        <f t="shared" si="5"/>
        <v>41.63</v>
      </c>
    </row>
    <row r="9" spans="1:17" x14ac:dyDescent="0.25">
      <c r="A9" s="45" t="s">
        <v>51</v>
      </c>
      <c r="B9" s="51">
        <v>5</v>
      </c>
      <c r="C9" s="240" t="s">
        <v>357</v>
      </c>
      <c r="D9" s="240" t="s">
        <v>358</v>
      </c>
      <c r="E9" s="381">
        <v>44.75</v>
      </c>
      <c r="F9" s="53">
        <f t="shared" si="0"/>
        <v>21</v>
      </c>
      <c r="G9" s="380">
        <f t="shared" si="1"/>
        <v>44.75</v>
      </c>
      <c r="H9" s="240" t="s">
        <v>407</v>
      </c>
      <c r="I9" s="240" t="s">
        <v>408</v>
      </c>
      <c r="J9" s="381">
        <v>29.13</v>
      </c>
      <c r="K9" s="53">
        <f t="shared" si="2"/>
        <v>52</v>
      </c>
      <c r="L9" s="380" t="str">
        <f t="shared" si="3"/>
        <v/>
      </c>
      <c r="M9" s="240" t="s">
        <v>186</v>
      </c>
      <c r="N9" s="240" t="s">
        <v>187</v>
      </c>
      <c r="O9" s="381">
        <v>22.88</v>
      </c>
      <c r="P9" s="53">
        <f t="shared" si="4"/>
        <v>39</v>
      </c>
      <c r="Q9" s="380" t="str">
        <f t="shared" si="5"/>
        <v/>
      </c>
    </row>
    <row r="10" spans="1:17" x14ac:dyDescent="0.25">
      <c r="A10" s="45" t="s">
        <v>51</v>
      </c>
      <c r="B10" s="51">
        <v>6</v>
      </c>
      <c r="C10" s="240" t="s">
        <v>348</v>
      </c>
      <c r="D10" s="240" t="s">
        <v>349</v>
      </c>
      <c r="E10" s="381">
        <v>35.380000000000003</v>
      </c>
      <c r="F10" s="53">
        <f t="shared" si="0"/>
        <v>33</v>
      </c>
      <c r="G10" s="380">
        <f t="shared" si="1"/>
        <v>35.380000000000003</v>
      </c>
      <c r="H10" s="240" t="s">
        <v>848</v>
      </c>
      <c r="I10" s="240" t="s">
        <v>375</v>
      </c>
      <c r="J10" s="381">
        <v>19.75</v>
      </c>
      <c r="K10" s="53">
        <f t="shared" si="2"/>
        <v>60</v>
      </c>
      <c r="L10" s="380" t="str">
        <f t="shared" si="3"/>
        <v/>
      </c>
      <c r="M10" s="240" t="s">
        <v>491</v>
      </c>
      <c r="N10" s="240" t="s">
        <v>492</v>
      </c>
      <c r="O10" s="381">
        <v>13.5</v>
      </c>
      <c r="P10" s="53">
        <f t="shared" si="4"/>
        <v>45</v>
      </c>
      <c r="Q10" s="380" t="str">
        <f t="shared" si="5"/>
        <v/>
      </c>
    </row>
    <row r="11" spans="1:17" x14ac:dyDescent="0.25">
      <c r="A11" s="50" t="s">
        <v>52</v>
      </c>
      <c r="B11" s="51">
        <v>7</v>
      </c>
      <c r="C11" s="240" t="s">
        <v>331</v>
      </c>
      <c r="D11" s="240" t="s">
        <v>117</v>
      </c>
      <c r="E11" s="382">
        <v>51</v>
      </c>
      <c r="F11" s="53">
        <f t="shared" si="0"/>
        <v>1</v>
      </c>
      <c r="G11" s="380">
        <f t="shared" si="1"/>
        <v>51</v>
      </c>
      <c r="H11" s="240" t="s">
        <v>29</v>
      </c>
      <c r="I11" s="240" t="s">
        <v>30</v>
      </c>
      <c r="J11" s="382">
        <v>46.46</v>
      </c>
      <c r="K11" s="53">
        <f t="shared" si="2"/>
        <v>19</v>
      </c>
      <c r="L11" s="380">
        <f t="shared" si="3"/>
        <v>46.46</v>
      </c>
      <c r="M11" s="240" t="s">
        <v>482</v>
      </c>
      <c r="N11" s="240" t="s">
        <v>483</v>
      </c>
      <c r="O11" s="382">
        <v>37.364999999999995</v>
      </c>
      <c r="P11" s="53">
        <f t="shared" si="4"/>
        <v>22</v>
      </c>
      <c r="Q11" s="380">
        <f t="shared" si="5"/>
        <v>37.364999999999995</v>
      </c>
    </row>
    <row r="12" spans="1:17" x14ac:dyDescent="0.25">
      <c r="A12" s="45" t="s">
        <v>52</v>
      </c>
      <c r="B12" s="51">
        <v>8</v>
      </c>
      <c r="C12" s="240" t="s">
        <v>147</v>
      </c>
      <c r="D12" s="240" t="s">
        <v>148</v>
      </c>
      <c r="E12" s="382">
        <v>28.28</v>
      </c>
      <c r="F12" s="53">
        <f t="shared" si="0"/>
        <v>49</v>
      </c>
      <c r="G12" s="380" t="str">
        <f t="shared" si="1"/>
        <v/>
      </c>
      <c r="H12" s="240" t="s">
        <v>140</v>
      </c>
      <c r="I12" s="240" t="s">
        <v>263</v>
      </c>
      <c r="J12" s="382">
        <v>41.91</v>
      </c>
      <c r="K12" s="53">
        <f t="shared" si="2"/>
        <v>34</v>
      </c>
      <c r="L12" s="380">
        <f t="shared" si="3"/>
        <v>41.91</v>
      </c>
      <c r="M12" s="240" t="s">
        <v>850</v>
      </c>
      <c r="N12" s="240" t="s">
        <v>851</v>
      </c>
      <c r="O12" s="382">
        <v>10.1</v>
      </c>
      <c r="P12" s="53">
        <f t="shared" si="4"/>
        <v>48</v>
      </c>
      <c r="Q12" s="380" t="str">
        <f t="shared" si="5"/>
        <v/>
      </c>
    </row>
    <row r="13" spans="1:17" x14ac:dyDescent="0.25">
      <c r="A13" s="45" t="s">
        <v>52</v>
      </c>
      <c r="B13" s="51">
        <v>9</v>
      </c>
      <c r="C13" s="240" t="s">
        <v>345</v>
      </c>
      <c r="D13" s="240" t="s">
        <v>346</v>
      </c>
      <c r="E13" s="382">
        <v>23.72999999999999</v>
      </c>
      <c r="F13" s="53">
        <f t="shared" si="0"/>
        <v>55</v>
      </c>
      <c r="G13" s="380" t="str">
        <f t="shared" si="1"/>
        <v/>
      </c>
      <c r="H13" s="240" t="s">
        <v>280</v>
      </c>
      <c r="I13" s="240" t="s">
        <v>281</v>
      </c>
      <c r="J13" s="382">
        <v>32.819999999999993</v>
      </c>
      <c r="K13" s="53">
        <f t="shared" si="2"/>
        <v>47</v>
      </c>
      <c r="L13" s="380" t="str">
        <f t="shared" si="3"/>
        <v/>
      </c>
      <c r="M13" s="240" t="s">
        <v>853</v>
      </c>
      <c r="N13" s="240" t="s">
        <v>854</v>
      </c>
      <c r="O13" s="381">
        <v>1</v>
      </c>
      <c r="P13" s="53">
        <f t="shared" si="4"/>
        <v>51</v>
      </c>
      <c r="Q13" s="380" t="str">
        <f t="shared" si="5"/>
        <v/>
      </c>
    </row>
    <row r="14" spans="1:17" x14ac:dyDescent="0.25">
      <c r="A14" s="50" t="s">
        <v>53</v>
      </c>
      <c r="B14" s="51">
        <v>10</v>
      </c>
      <c r="C14" s="240" t="s">
        <v>342</v>
      </c>
      <c r="D14" s="240" t="s">
        <v>343</v>
      </c>
      <c r="E14" s="381">
        <v>35.380000000000003</v>
      </c>
      <c r="F14" s="53">
        <f t="shared" si="0"/>
        <v>33</v>
      </c>
      <c r="G14" s="380">
        <f t="shared" si="1"/>
        <v>35.380000000000003</v>
      </c>
      <c r="H14" s="240" t="s">
        <v>405</v>
      </c>
      <c r="I14" s="240" t="s">
        <v>397</v>
      </c>
      <c r="J14" s="381">
        <v>44.75</v>
      </c>
      <c r="K14" s="53">
        <f t="shared" si="2"/>
        <v>27</v>
      </c>
      <c r="L14" s="380">
        <f t="shared" si="3"/>
        <v>44.75</v>
      </c>
      <c r="M14" s="240" t="s">
        <v>466</v>
      </c>
      <c r="N14" s="240" t="s">
        <v>467</v>
      </c>
      <c r="O14" s="387">
        <v>51</v>
      </c>
      <c r="P14" s="53">
        <f t="shared" si="4"/>
        <v>1</v>
      </c>
      <c r="Q14" s="380">
        <f t="shared" si="5"/>
        <v>51</v>
      </c>
    </row>
    <row r="15" spans="1:17" x14ac:dyDescent="0.25">
      <c r="A15" s="45" t="s">
        <v>53</v>
      </c>
      <c r="B15" s="51">
        <v>11</v>
      </c>
      <c r="C15" s="240" t="s">
        <v>342</v>
      </c>
      <c r="D15" s="240" t="s">
        <v>351</v>
      </c>
      <c r="E15" s="381">
        <v>26</v>
      </c>
      <c r="F15" s="53">
        <f t="shared" si="0"/>
        <v>53</v>
      </c>
      <c r="G15" s="380" t="str">
        <f t="shared" si="1"/>
        <v/>
      </c>
      <c r="H15" s="240" t="s">
        <v>402</v>
      </c>
      <c r="I15" s="240" t="s">
        <v>403</v>
      </c>
      <c r="J15" s="381">
        <v>38.5</v>
      </c>
      <c r="K15" s="53">
        <f t="shared" si="2"/>
        <v>40</v>
      </c>
      <c r="L15" s="380" t="str">
        <f t="shared" si="3"/>
        <v/>
      </c>
      <c r="M15" s="240" t="s">
        <v>134</v>
      </c>
      <c r="N15" s="240" t="s">
        <v>135</v>
      </c>
      <c r="O15" s="381">
        <v>47.88</v>
      </c>
      <c r="P15" s="53">
        <f t="shared" si="4"/>
        <v>5</v>
      </c>
      <c r="Q15" s="380">
        <f t="shared" si="5"/>
        <v>47.88</v>
      </c>
    </row>
    <row r="16" spans="1:17" x14ac:dyDescent="0.25">
      <c r="A16" s="45" t="s">
        <v>53</v>
      </c>
      <c r="B16" s="51">
        <v>12</v>
      </c>
      <c r="C16" s="240" t="s">
        <v>841</v>
      </c>
      <c r="D16" s="240" t="s">
        <v>842</v>
      </c>
      <c r="E16" s="381">
        <v>1</v>
      </c>
      <c r="F16" s="53">
        <f t="shared" si="0"/>
        <v>66</v>
      </c>
      <c r="G16" s="380" t="str">
        <f t="shared" si="1"/>
        <v/>
      </c>
      <c r="H16" s="240" t="s">
        <v>144</v>
      </c>
      <c r="I16" s="240" t="s">
        <v>145</v>
      </c>
      <c r="J16" s="381">
        <v>13.5</v>
      </c>
      <c r="K16" s="53">
        <f t="shared" si="2"/>
        <v>62</v>
      </c>
      <c r="L16" s="380" t="str">
        <f t="shared" si="3"/>
        <v/>
      </c>
      <c r="M16" s="240" t="s">
        <v>485</v>
      </c>
      <c r="N16" s="240" t="s">
        <v>486</v>
      </c>
      <c r="O16" s="387">
        <v>29.13</v>
      </c>
      <c r="P16" s="53">
        <f t="shared" si="4"/>
        <v>33</v>
      </c>
      <c r="Q16" s="380">
        <f t="shared" si="5"/>
        <v>29.13</v>
      </c>
    </row>
    <row r="17" spans="1:17" x14ac:dyDescent="0.25">
      <c r="A17" s="50" t="s">
        <v>54</v>
      </c>
      <c r="B17" s="51">
        <v>13</v>
      </c>
      <c r="C17" s="240" t="s">
        <v>168</v>
      </c>
      <c r="D17" s="240" t="s">
        <v>169</v>
      </c>
      <c r="E17" s="377">
        <v>51</v>
      </c>
      <c r="F17" s="53">
        <f t="shared" si="0"/>
        <v>1</v>
      </c>
      <c r="G17" s="380">
        <f t="shared" si="1"/>
        <v>51</v>
      </c>
      <c r="H17" s="240" t="s">
        <v>180</v>
      </c>
      <c r="I17" s="240" t="s">
        <v>181</v>
      </c>
      <c r="J17" s="377">
        <v>46</v>
      </c>
      <c r="K17" s="53">
        <f t="shared" si="2"/>
        <v>22</v>
      </c>
      <c r="L17" s="380">
        <f t="shared" si="3"/>
        <v>46</v>
      </c>
      <c r="M17" s="240" t="s">
        <v>170</v>
      </c>
      <c r="N17" s="240" t="s">
        <v>171</v>
      </c>
      <c r="O17" s="377">
        <v>21</v>
      </c>
      <c r="P17" s="53">
        <f t="shared" si="4"/>
        <v>40</v>
      </c>
      <c r="Q17" s="380" t="str">
        <f t="shared" si="5"/>
        <v/>
      </c>
    </row>
    <row r="18" spans="1:17" x14ac:dyDescent="0.25">
      <c r="A18" s="45" t="s">
        <v>54</v>
      </c>
      <c r="B18" s="51">
        <v>14</v>
      </c>
      <c r="C18" s="240" t="s">
        <v>844</v>
      </c>
      <c r="D18" s="240" t="s">
        <v>845</v>
      </c>
      <c r="E18" s="377">
        <v>41</v>
      </c>
      <c r="F18" s="53">
        <f t="shared" si="0"/>
        <v>24</v>
      </c>
      <c r="G18" s="380">
        <f t="shared" si="1"/>
        <v>41</v>
      </c>
      <c r="H18" s="240" t="s">
        <v>848</v>
      </c>
      <c r="I18" s="240" t="s">
        <v>375</v>
      </c>
      <c r="J18" s="377">
        <v>11</v>
      </c>
      <c r="K18" s="53">
        <f t="shared" si="2"/>
        <v>63</v>
      </c>
      <c r="L18" s="380" t="str">
        <f t="shared" si="3"/>
        <v/>
      </c>
      <c r="M18" s="240" t="s">
        <v>488</v>
      </c>
      <c r="N18" s="240" t="s">
        <v>489</v>
      </c>
      <c r="O18" s="377">
        <v>16</v>
      </c>
      <c r="P18" s="53">
        <f t="shared" si="4"/>
        <v>42</v>
      </c>
      <c r="Q18" s="380" t="str">
        <f t="shared" si="5"/>
        <v/>
      </c>
    </row>
    <row r="19" spans="1:17" x14ac:dyDescent="0.25">
      <c r="A19" s="45" t="s">
        <v>54</v>
      </c>
      <c r="B19" s="51">
        <v>15</v>
      </c>
      <c r="C19" s="240" t="s">
        <v>151</v>
      </c>
      <c r="D19" s="240" t="s">
        <v>152</v>
      </c>
      <c r="E19" s="377">
        <v>36</v>
      </c>
      <c r="F19" s="53">
        <f t="shared" si="0"/>
        <v>32</v>
      </c>
      <c r="G19" s="380">
        <f t="shared" si="1"/>
        <v>36</v>
      </c>
      <c r="H19" s="240" t="s">
        <v>159</v>
      </c>
      <c r="I19" s="240" t="s">
        <v>27</v>
      </c>
      <c r="J19" s="377">
        <v>6</v>
      </c>
      <c r="K19" s="53">
        <f t="shared" si="2"/>
        <v>67</v>
      </c>
      <c r="L19" s="380" t="str">
        <f t="shared" si="3"/>
        <v/>
      </c>
      <c r="M19" s="240" t="s">
        <v>155</v>
      </c>
      <c r="N19" s="240" t="s">
        <v>156</v>
      </c>
      <c r="O19" s="377">
        <v>1</v>
      </c>
      <c r="P19" s="53">
        <f t="shared" si="4"/>
        <v>51</v>
      </c>
      <c r="Q19" s="380" t="str">
        <f t="shared" si="5"/>
        <v/>
      </c>
    </row>
    <row r="20" spans="1:17" x14ac:dyDescent="0.25">
      <c r="A20" s="50" t="s">
        <v>55</v>
      </c>
      <c r="B20" s="51">
        <v>16</v>
      </c>
      <c r="C20" s="240" t="s">
        <v>166</v>
      </c>
      <c r="D20" s="240" t="s">
        <v>167</v>
      </c>
      <c r="E20" s="377">
        <v>51</v>
      </c>
      <c r="F20" s="53">
        <f t="shared" si="0"/>
        <v>1</v>
      </c>
      <c r="G20" s="380">
        <f t="shared" si="1"/>
        <v>51</v>
      </c>
      <c r="H20" s="240" t="s">
        <v>183</v>
      </c>
      <c r="I20" s="240" t="s">
        <v>184</v>
      </c>
      <c r="J20" s="377">
        <v>42.67</v>
      </c>
      <c r="K20" s="53">
        <f t="shared" si="2"/>
        <v>31</v>
      </c>
      <c r="L20" s="380">
        <f t="shared" si="3"/>
        <v>42.67</v>
      </c>
      <c r="M20" s="240" t="s">
        <v>491</v>
      </c>
      <c r="N20" s="240" t="s">
        <v>492</v>
      </c>
      <c r="O20" s="377">
        <v>37.110000000000007</v>
      </c>
      <c r="P20" s="53">
        <f t="shared" si="4"/>
        <v>23</v>
      </c>
      <c r="Q20" s="380">
        <f t="shared" si="5"/>
        <v>37.110000000000007</v>
      </c>
    </row>
    <row r="21" spans="1:17" x14ac:dyDescent="0.25">
      <c r="A21" s="45" t="s">
        <v>55</v>
      </c>
      <c r="B21" s="51">
        <v>17</v>
      </c>
      <c r="C21" s="240" t="s">
        <v>357</v>
      </c>
      <c r="D21" s="240" t="s">
        <v>358</v>
      </c>
      <c r="E21" s="377">
        <v>48.22</v>
      </c>
      <c r="F21" s="53">
        <f t="shared" si="0"/>
        <v>11</v>
      </c>
      <c r="G21" s="380">
        <f t="shared" si="1"/>
        <v>48.22</v>
      </c>
      <c r="H21" s="240" t="s">
        <v>177</v>
      </c>
      <c r="I21" s="240" t="s">
        <v>178</v>
      </c>
      <c r="J21" s="377">
        <v>31.55</v>
      </c>
      <c r="K21" s="53">
        <f t="shared" si="2"/>
        <v>49</v>
      </c>
      <c r="L21" s="380" t="str">
        <f t="shared" si="3"/>
        <v/>
      </c>
      <c r="M21" s="296" t="s">
        <v>189</v>
      </c>
      <c r="N21" s="296" t="s">
        <v>190</v>
      </c>
      <c r="O21" s="377">
        <v>26</v>
      </c>
      <c r="P21" s="53">
        <f t="shared" si="4"/>
        <v>35</v>
      </c>
      <c r="Q21" s="380">
        <f t="shared" si="5"/>
        <v>26</v>
      </c>
    </row>
    <row r="22" spans="1:17" x14ac:dyDescent="0.25">
      <c r="A22" s="45" t="s">
        <v>55</v>
      </c>
      <c r="B22" s="51">
        <v>18</v>
      </c>
      <c r="C22" s="240" t="s">
        <v>334</v>
      </c>
      <c r="D22" s="240" t="s">
        <v>335</v>
      </c>
      <c r="E22" s="377">
        <v>45.44</v>
      </c>
      <c r="F22" s="53">
        <f t="shared" si="0"/>
        <v>19</v>
      </c>
      <c r="G22" s="380">
        <f t="shared" si="1"/>
        <v>45.44</v>
      </c>
      <c r="H22" s="240" t="s">
        <v>407</v>
      </c>
      <c r="I22" s="240" t="s">
        <v>408</v>
      </c>
      <c r="J22" s="377">
        <v>23.220000000000013</v>
      </c>
      <c r="K22" s="53">
        <f t="shared" si="2"/>
        <v>56</v>
      </c>
      <c r="L22" s="380" t="str">
        <f t="shared" si="3"/>
        <v/>
      </c>
      <c r="M22" s="240" t="s">
        <v>417</v>
      </c>
      <c r="N22" s="240" t="s">
        <v>418</v>
      </c>
      <c r="O22" s="377">
        <v>12.11</v>
      </c>
      <c r="P22" s="53">
        <f t="shared" si="4"/>
        <v>46</v>
      </c>
      <c r="Q22" s="380" t="str">
        <f t="shared" si="5"/>
        <v/>
      </c>
    </row>
    <row r="23" spans="1:17" x14ac:dyDescent="0.25">
      <c r="A23" s="50" t="s">
        <v>56</v>
      </c>
      <c r="B23" s="51">
        <v>19</v>
      </c>
      <c r="C23" s="334" t="s">
        <v>331</v>
      </c>
      <c r="D23" s="334" t="s">
        <v>117</v>
      </c>
      <c r="E23" s="377">
        <v>51</v>
      </c>
      <c r="F23" s="53">
        <f t="shared" si="0"/>
        <v>1</v>
      </c>
      <c r="G23" s="380">
        <f t="shared" si="1"/>
        <v>51</v>
      </c>
      <c r="H23" s="334" t="s">
        <v>38</v>
      </c>
      <c r="I23" s="334" t="s">
        <v>39</v>
      </c>
      <c r="J23" s="377">
        <v>39.89</v>
      </c>
      <c r="K23" s="53">
        <f t="shared" si="2"/>
        <v>39</v>
      </c>
      <c r="L23" s="380" t="str">
        <f t="shared" si="3"/>
        <v/>
      </c>
      <c r="M23" s="334" t="s">
        <v>482</v>
      </c>
      <c r="N23" s="334" t="s">
        <v>483</v>
      </c>
      <c r="O23" s="377">
        <v>34.33</v>
      </c>
      <c r="P23" s="53">
        <f t="shared" si="4"/>
        <v>28</v>
      </c>
      <c r="Q23" s="380">
        <f t="shared" si="5"/>
        <v>34.33</v>
      </c>
    </row>
    <row r="24" spans="1:17" x14ac:dyDescent="0.25">
      <c r="A24" s="45" t="s">
        <v>56</v>
      </c>
      <c r="B24" s="51">
        <v>20</v>
      </c>
      <c r="C24" s="334" t="s">
        <v>345</v>
      </c>
      <c r="D24" s="334" t="s">
        <v>346</v>
      </c>
      <c r="E24" s="377">
        <v>45.44</v>
      </c>
      <c r="F24" s="53">
        <f t="shared" si="0"/>
        <v>19</v>
      </c>
      <c r="G24" s="380">
        <f t="shared" si="1"/>
        <v>45.44</v>
      </c>
      <c r="H24" s="334" t="s">
        <v>29</v>
      </c>
      <c r="I24" s="334" t="s">
        <v>30</v>
      </c>
      <c r="J24" s="377">
        <v>23.220000000000006</v>
      </c>
      <c r="K24" s="53">
        <f t="shared" si="2"/>
        <v>57</v>
      </c>
      <c r="L24" s="380" t="str">
        <f t="shared" si="3"/>
        <v/>
      </c>
      <c r="M24" s="339" t="s">
        <v>853</v>
      </c>
      <c r="N24" s="339" t="s">
        <v>854</v>
      </c>
      <c r="O24" s="377">
        <v>17.66</v>
      </c>
      <c r="P24" s="53">
        <f t="shared" si="4"/>
        <v>41</v>
      </c>
      <c r="Q24" s="380" t="str">
        <f t="shared" si="5"/>
        <v/>
      </c>
    </row>
    <row r="25" spans="1:17" x14ac:dyDescent="0.25">
      <c r="A25" s="45" t="s">
        <v>56</v>
      </c>
      <c r="B25" s="51">
        <v>21</v>
      </c>
      <c r="C25" s="334" t="s">
        <v>147</v>
      </c>
      <c r="D25" s="334" t="s">
        <v>148</v>
      </c>
      <c r="E25" s="377">
        <v>6.55</v>
      </c>
      <c r="F25" s="53">
        <f t="shared" si="0"/>
        <v>63</v>
      </c>
      <c r="G25" s="380" t="str">
        <f t="shared" si="1"/>
        <v/>
      </c>
      <c r="H25" s="334" t="s">
        <v>211</v>
      </c>
      <c r="I25" s="334" t="s">
        <v>377</v>
      </c>
      <c r="J25" s="377">
        <v>1</v>
      </c>
      <c r="K25" s="53">
        <f t="shared" si="2"/>
        <v>69</v>
      </c>
      <c r="L25" s="380" t="str">
        <f t="shared" si="3"/>
        <v/>
      </c>
      <c r="M25" s="334" t="s">
        <v>850</v>
      </c>
      <c r="N25" s="334" t="s">
        <v>851</v>
      </c>
      <c r="O25" s="377">
        <v>12.11</v>
      </c>
      <c r="P25" s="53">
        <f t="shared" si="4"/>
        <v>46</v>
      </c>
      <c r="Q25" s="380" t="str">
        <f t="shared" si="5"/>
        <v/>
      </c>
    </row>
    <row r="26" spans="1:17" x14ac:dyDescent="0.25">
      <c r="A26" s="50" t="s">
        <v>57</v>
      </c>
      <c r="B26" s="51">
        <v>22</v>
      </c>
      <c r="C26" s="240" t="s">
        <v>342</v>
      </c>
      <c r="D26" s="240" t="s">
        <v>343</v>
      </c>
      <c r="E26" s="377">
        <v>38.5</v>
      </c>
      <c r="F26" s="53">
        <f t="shared" si="0"/>
        <v>26</v>
      </c>
      <c r="G26" s="380">
        <f t="shared" si="1"/>
        <v>38.5</v>
      </c>
      <c r="H26" s="240" t="s">
        <v>405</v>
      </c>
      <c r="I26" s="240" t="s">
        <v>397</v>
      </c>
      <c r="J26" s="377">
        <v>51</v>
      </c>
      <c r="K26" s="53">
        <f t="shared" si="2"/>
        <v>1</v>
      </c>
      <c r="L26" s="380">
        <f t="shared" si="3"/>
        <v>51</v>
      </c>
      <c r="M26" s="240" t="s">
        <v>134</v>
      </c>
      <c r="N26" s="240" t="s">
        <v>135</v>
      </c>
      <c r="O26" s="377">
        <v>46.83</v>
      </c>
      <c r="P26" s="53">
        <f t="shared" si="4"/>
        <v>8</v>
      </c>
      <c r="Q26" s="380">
        <f t="shared" si="5"/>
        <v>46.83</v>
      </c>
    </row>
    <row r="27" spans="1:17" x14ac:dyDescent="0.25">
      <c r="A27" s="45" t="s">
        <v>57</v>
      </c>
      <c r="B27" s="51">
        <v>23</v>
      </c>
      <c r="C27" s="240" t="s">
        <v>342</v>
      </c>
      <c r="D27" s="240" t="s">
        <v>351</v>
      </c>
      <c r="E27" s="377">
        <v>21.83</v>
      </c>
      <c r="F27" s="53">
        <f t="shared" si="0"/>
        <v>56</v>
      </c>
      <c r="G27" s="380" t="str">
        <f t="shared" si="1"/>
        <v/>
      </c>
      <c r="H27" s="240" t="s">
        <v>144</v>
      </c>
      <c r="I27" s="240" t="s">
        <v>145</v>
      </c>
      <c r="J27" s="377">
        <v>30.17</v>
      </c>
      <c r="K27" s="53">
        <f t="shared" si="2"/>
        <v>51</v>
      </c>
      <c r="L27" s="380" t="str">
        <f t="shared" si="3"/>
        <v/>
      </c>
      <c r="M27" s="240" t="s">
        <v>485</v>
      </c>
      <c r="N27" s="240" t="s">
        <v>486</v>
      </c>
      <c r="O27" s="377">
        <v>42.67</v>
      </c>
      <c r="P27" s="53">
        <f t="shared" si="4"/>
        <v>13</v>
      </c>
      <c r="Q27" s="380">
        <f t="shared" si="5"/>
        <v>42.67</v>
      </c>
    </row>
    <row r="28" spans="1:17" x14ac:dyDescent="0.25">
      <c r="A28" s="45" t="s">
        <v>57</v>
      </c>
      <c r="B28" s="51">
        <v>24</v>
      </c>
      <c r="C28" s="240" t="s">
        <v>841</v>
      </c>
      <c r="D28" s="240" t="s">
        <v>842</v>
      </c>
      <c r="E28" s="377">
        <v>5.1629999999999878</v>
      </c>
      <c r="F28" s="53">
        <f t="shared" si="0"/>
        <v>64</v>
      </c>
      <c r="G28" s="380" t="str">
        <f t="shared" si="1"/>
        <v/>
      </c>
      <c r="H28" s="240" t="s">
        <v>402</v>
      </c>
      <c r="I28" s="240" t="s">
        <v>403</v>
      </c>
      <c r="J28" s="377">
        <v>25</v>
      </c>
      <c r="K28" s="53">
        <f t="shared" si="2"/>
        <v>55</v>
      </c>
      <c r="L28" s="380" t="str">
        <f t="shared" si="3"/>
        <v/>
      </c>
      <c r="M28" s="240" t="s">
        <v>466</v>
      </c>
      <c r="N28" s="240" t="s">
        <v>467</v>
      </c>
      <c r="O28" s="377">
        <v>34.33</v>
      </c>
      <c r="P28" s="53">
        <f t="shared" si="4"/>
        <v>28</v>
      </c>
      <c r="Q28" s="380">
        <f t="shared" si="5"/>
        <v>34.33</v>
      </c>
    </row>
    <row r="29" spans="1:17" ht="15.75" x14ac:dyDescent="0.25">
      <c r="A29" s="50" t="s">
        <v>58</v>
      </c>
      <c r="B29" s="51">
        <v>25</v>
      </c>
      <c r="C29" s="247" t="s">
        <v>168</v>
      </c>
      <c r="D29" s="248" t="s">
        <v>169</v>
      </c>
      <c r="E29" s="381">
        <v>46.45</v>
      </c>
      <c r="F29" s="53">
        <f t="shared" si="0"/>
        <v>16</v>
      </c>
      <c r="G29" s="380">
        <f t="shared" si="1"/>
        <v>46.45</v>
      </c>
      <c r="H29" s="247" t="s">
        <v>180</v>
      </c>
      <c r="I29" s="248" t="s">
        <v>181</v>
      </c>
      <c r="J29" s="381">
        <v>51</v>
      </c>
      <c r="K29" s="53">
        <f t="shared" si="2"/>
        <v>1</v>
      </c>
      <c r="L29" s="380">
        <f t="shared" si="3"/>
        <v>51</v>
      </c>
      <c r="M29" s="243" t="s">
        <v>155</v>
      </c>
      <c r="N29" s="243" t="s">
        <v>156</v>
      </c>
      <c r="O29" s="387">
        <v>28.28</v>
      </c>
      <c r="P29" s="53">
        <f t="shared" si="4"/>
        <v>34</v>
      </c>
      <c r="Q29" s="380">
        <f t="shared" si="5"/>
        <v>28.28</v>
      </c>
    </row>
    <row r="30" spans="1:17" ht="15.75" x14ac:dyDescent="0.25">
      <c r="A30" s="45" t="s">
        <v>58</v>
      </c>
      <c r="B30" s="51">
        <v>26</v>
      </c>
      <c r="C30" s="247" t="s">
        <v>25</v>
      </c>
      <c r="D30" s="248" t="s">
        <v>333</v>
      </c>
      <c r="E30" s="381">
        <v>32.819999999999993</v>
      </c>
      <c r="F30" s="53">
        <f t="shared" si="0"/>
        <v>39</v>
      </c>
      <c r="G30" s="380" t="str">
        <f t="shared" si="1"/>
        <v/>
      </c>
      <c r="H30" s="247" t="s">
        <v>165</v>
      </c>
      <c r="I30" s="248" t="s">
        <v>412</v>
      </c>
      <c r="J30" s="381">
        <v>41.91</v>
      </c>
      <c r="K30" s="53">
        <f t="shared" si="2"/>
        <v>34</v>
      </c>
      <c r="L30" s="380">
        <f t="shared" si="3"/>
        <v>41.91</v>
      </c>
      <c r="M30" s="247" t="s">
        <v>170</v>
      </c>
      <c r="N30" s="248" t="s">
        <v>171</v>
      </c>
      <c r="O30" s="381">
        <v>23.72999999999999</v>
      </c>
      <c r="P30" s="392">
        <f>RANK(O30,$O$5:$O$76)+1</f>
        <v>37</v>
      </c>
      <c r="Q30" s="380" t="str">
        <f t="shared" si="5"/>
        <v/>
      </c>
    </row>
    <row r="31" spans="1:17" ht="15.75" x14ac:dyDescent="0.25">
      <c r="A31" s="45" t="s">
        <v>58</v>
      </c>
      <c r="B31" s="51">
        <v>27</v>
      </c>
      <c r="C31" s="247" t="s">
        <v>353</v>
      </c>
      <c r="D31" s="248" t="s">
        <v>354</v>
      </c>
      <c r="E31" s="381">
        <v>1</v>
      </c>
      <c r="F31" s="53">
        <f t="shared" si="0"/>
        <v>66</v>
      </c>
      <c r="G31" s="380" t="str">
        <f t="shared" si="1"/>
        <v/>
      </c>
      <c r="H31" s="248" t="s">
        <v>28</v>
      </c>
      <c r="I31" s="248" t="s">
        <v>158</v>
      </c>
      <c r="J31" s="381">
        <v>5.5499999999999883</v>
      </c>
      <c r="K31" s="53">
        <f t="shared" si="2"/>
        <v>68</v>
      </c>
      <c r="L31" s="380" t="str">
        <f t="shared" si="3"/>
        <v/>
      </c>
      <c r="M31" s="243" t="s">
        <v>488</v>
      </c>
      <c r="N31" s="243" t="s">
        <v>489</v>
      </c>
      <c r="O31" s="387">
        <v>14.639999999999988</v>
      </c>
      <c r="P31" s="53">
        <f t="shared" si="4"/>
        <v>44</v>
      </c>
      <c r="Q31" s="380" t="str">
        <f t="shared" si="5"/>
        <v/>
      </c>
    </row>
    <row r="32" spans="1:17" ht="15.75" x14ac:dyDescent="0.25">
      <c r="A32" s="50" t="s">
        <v>59</v>
      </c>
      <c r="B32" s="51">
        <v>28</v>
      </c>
      <c r="C32" s="247" t="s">
        <v>166</v>
      </c>
      <c r="D32" s="248" t="s">
        <v>167</v>
      </c>
      <c r="E32" s="381">
        <v>45.83</v>
      </c>
      <c r="F32" s="53">
        <f t="shared" si="0"/>
        <v>18</v>
      </c>
      <c r="G32" s="380">
        <f t="shared" si="1"/>
        <v>45.83</v>
      </c>
      <c r="H32" s="247" t="s">
        <v>383</v>
      </c>
      <c r="I32" s="248" t="s">
        <v>384</v>
      </c>
      <c r="J32" s="381">
        <v>51</v>
      </c>
      <c r="K32" s="53">
        <f t="shared" si="2"/>
        <v>1</v>
      </c>
      <c r="L32" s="380">
        <f t="shared" si="3"/>
        <v>51</v>
      </c>
      <c r="M32" s="243" t="s">
        <v>491</v>
      </c>
      <c r="N32" s="243" t="s">
        <v>492</v>
      </c>
      <c r="O32" s="387">
        <v>47.55</v>
      </c>
      <c r="P32" s="53">
        <f t="shared" si="4"/>
        <v>6</v>
      </c>
      <c r="Q32" s="380">
        <f t="shared" si="5"/>
        <v>47.55</v>
      </c>
    </row>
    <row r="33" spans="1:17" ht="15.75" x14ac:dyDescent="0.25">
      <c r="A33" s="45" t="s">
        <v>59</v>
      </c>
      <c r="B33" s="51">
        <v>29</v>
      </c>
      <c r="C33" s="247" t="s">
        <v>334</v>
      </c>
      <c r="D33" s="248" t="s">
        <v>335</v>
      </c>
      <c r="E33" s="381">
        <v>32.04</v>
      </c>
      <c r="F33" s="53">
        <f t="shared" si="0"/>
        <v>42</v>
      </c>
      <c r="G33" s="380" t="str">
        <f t="shared" si="1"/>
        <v/>
      </c>
      <c r="H33" s="247" t="s">
        <v>177</v>
      </c>
      <c r="I33" s="248" t="s">
        <v>178</v>
      </c>
      <c r="J33" s="381">
        <v>42.380000000000017</v>
      </c>
      <c r="K33" s="53">
        <f t="shared" si="2"/>
        <v>33</v>
      </c>
      <c r="L33" s="380">
        <f t="shared" si="3"/>
        <v>42.380000000000017</v>
      </c>
      <c r="M33" s="243" t="s">
        <v>417</v>
      </c>
      <c r="N33" s="243" t="s">
        <v>418</v>
      </c>
      <c r="O33" s="387">
        <v>44.1</v>
      </c>
      <c r="P33" s="53">
        <f t="shared" si="4"/>
        <v>12</v>
      </c>
      <c r="Q33" s="380">
        <f t="shared" si="5"/>
        <v>44.1</v>
      </c>
    </row>
    <row r="34" spans="1:17" ht="15.75" x14ac:dyDescent="0.25">
      <c r="A34" s="45" t="s">
        <v>59</v>
      </c>
      <c r="B34" s="51">
        <v>30</v>
      </c>
      <c r="C34" s="247" t="s">
        <v>336</v>
      </c>
      <c r="D34" s="248" t="s">
        <v>337</v>
      </c>
      <c r="E34" s="381">
        <v>1</v>
      </c>
      <c r="F34" s="53">
        <f t="shared" si="0"/>
        <v>66</v>
      </c>
      <c r="G34" s="380" t="str">
        <f t="shared" si="1"/>
        <v/>
      </c>
      <c r="H34" s="247" t="s">
        <v>183</v>
      </c>
      <c r="I34" s="248" t="s">
        <v>184</v>
      </c>
      <c r="J34" s="381">
        <v>37.21</v>
      </c>
      <c r="K34" s="53">
        <f t="shared" si="2"/>
        <v>42</v>
      </c>
      <c r="L34" s="380" t="str">
        <f t="shared" si="3"/>
        <v/>
      </c>
      <c r="M34" s="243" t="s">
        <v>189</v>
      </c>
      <c r="N34" s="243" t="s">
        <v>190</v>
      </c>
      <c r="O34" s="387">
        <v>40.659999999999997</v>
      </c>
      <c r="P34" s="53">
        <f t="shared" si="4"/>
        <v>18</v>
      </c>
      <c r="Q34" s="380">
        <f t="shared" si="5"/>
        <v>40.659999999999997</v>
      </c>
    </row>
    <row r="35" spans="1:17" ht="15.75" x14ac:dyDescent="0.25">
      <c r="A35" s="50" t="s">
        <v>60</v>
      </c>
      <c r="B35" s="51">
        <v>31</v>
      </c>
      <c r="C35" s="121" t="s">
        <v>331</v>
      </c>
      <c r="D35" s="122" t="s">
        <v>117</v>
      </c>
      <c r="E35" s="381">
        <v>46.46</v>
      </c>
      <c r="F35" s="53">
        <f t="shared" si="0"/>
        <v>15</v>
      </c>
      <c r="G35" s="380">
        <f t="shared" si="1"/>
        <v>46.46</v>
      </c>
      <c r="H35" s="121" t="s">
        <v>38</v>
      </c>
      <c r="I35" s="122" t="s">
        <v>39</v>
      </c>
      <c r="J35" s="381">
        <v>32.819999999999993</v>
      </c>
      <c r="K35" s="53">
        <f t="shared" si="2"/>
        <v>47</v>
      </c>
      <c r="L35" s="380" t="str">
        <f t="shared" si="3"/>
        <v/>
      </c>
      <c r="M35" s="122" t="s">
        <v>31</v>
      </c>
      <c r="N35" s="122" t="s">
        <v>32</v>
      </c>
      <c r="O35" s="381">
        <v>51</v>
      </c>
      <c r="P35" s="53">
        <f t="shared" si="4"/>
        <v>1</v>
      </c>
      <c r="Q35" s="380">
        <f t="shared" si="5"/>
        <v>51</v>
      </c>
    </row>
    <row r="36" spans="1:17" ht="15.75" x14ac:dyDescent="0.25">
      <c r="A36" s="45" t="s">
        <v>60</v>
      </c>
      <c r="B36" s="51">
        <v>32</v>
      </c>
      <c r="C36" s="122" t="s">
        <v>345</v>
      </c>
      <c r="D36" s="122" t="s">
        <v>346</v>
      </c>
      <c r="E36" s="381">
        <v>37.36</v>
      </c>
      <c r="F36" s="53">
        <f t="shared" si="0"/>
        <v>31</v>
      </c>
      <c r="G36" s="380">
        <f t="shared" si="1"/>
        <v>37.36</v>
      </c>
      <c r="H36" s="121" t="s">
        <v>29</v>
      </c>
      <c r="I36" s="122" t="s">
        <v>30</v>
      </c>
      <c r="J36" s="381">
        <v>14.639999999999988</v>
      </c>
      <c r="K36" s="53">
        <f t="shared" si="2"/>
        <v>61</v>
      </c>
      <c r="L36" s="380" t="str">
        <f t="shared" si="3"/>
        <v/>
      </c>
      <c r="M36" s="122" t="s">
        <v>482</v>
      </c>
      <c r="N36" s="122" t="s">
        <v>483</v>
      </c>
      <c r="O36" s="381">
        <v>41.91</v>
      </c>
      <c r="P36" s="53">
        <f t="shared" si="4"/>
        <v>14</v>
      </c>
      <c r="Q36" s="380">
        <f t="shared" si="5"/>
        <v>41.91</v>
      </c>
    </row>
    <row r="37" spans="1:17" ht="15.75" x14ac:dyDescent="0.25">
      <c r="A37" s="45" t="s">
        <v>60</v>
      </c>
      <c r="B37" s="51">
        <v>33</v>
      </c>
      <c r="C37" s="121" t="s">
        <v>120</v>
      </c>
      <c r="D37" s="122" t="s">
        <v>121</v>
      </c>
      <c r="E37" s="381">
        <v>28.27</v>
      </c>
      <c r="F37" s="53">
        <f t="shared" si="0"/>
        <v>51</v>
      </c>
      <c r="G37" s="380" t="str">
        <f t="shared" si="1"/>
        <v/>
      </c>
      <c r="H37" s="121" t="s">
        <v>211</v>
      </c>
      <c r="I37" s="122" t="s">
        <v>377</v>
      </c>
      <c r="J37" s="381">
        <v>10.1</v>
      </c>
      <c r="K37" s="53">
        <f t="shared" si="2"/>
        <v>65</v>
      </c>
      <c r="L37" s="380" t="str">
        <f t="shared" si="3"/>
        <v/>
      </c>
      <c r="M37" s="121" t="s">
        <v>896</v>
      </c>
      <c r="N37" s="121" t="s">
        <v>897</v>
      </c>
      <c r="O37" s="391">
        <v>0</v>
      </c>
      <c r="P37" s="53">
        <f t="shared" si="4"/>
        <v>53</v>
      </c>
      <c r="Q37" s="380" t="str">
        <f t="shared" si="5"/>
        <v/>
      </c>
    </row>
    <row r="38" spans="1:17" ht="15.75" x14ac:dyDescent="0.25">
      <c r="A38" s="50" t="s">
        <v>61</v>
      </c>
      <c r="B38" s="51">
        <v>34</v>
      </c>
      <c r="C38" s="121" t="s">
        <v>342</v>
      </c>
      <c r="D38" s="122" t="s">
        <v>343</v>
      </c>
      <c r="E38" s="381">
        <v>47.23</v>
      </c>
      <c r="F38" s="53">
        <f t="shared" si="0"/>
        <v>13</v>
      </c>
      <c r="G38" s="380">
        <f t="shared" si="1"/>
        <v>47.23</v>
      </c>
      <c r="H38" s="121" t="s">
        <v>402</v>
      </c>
      <c r="I38" s="122" t="s">
        <v>403</v>
      </c>
      <c r="J38" s="381">
        <v>49.21</v>
      </c>
      <c r="K38" s="53">
        <f t="shared" si="2"/>
        <v>13</v>
      </c>
      <c r="L38" s="380">
        <f t="shared" si="3"/>
        <v>49.21</v>
      </c>
      <c r="M38" s="243" t="s">
        <v>130</v>
      </c>
      <c r="N38" s="243" t="s">
        <v>131</v>
      </c>
      <c r="O38" s="387">
        <v>51</v>
      </c>
      <c r="P38" s="53">
        <f t="shared" si="4"/>
        <v>1</v>
      </c>
      <c r="Q38" s="380">
        <f t="shared" si="5"/>
        <v>51</v>
      </c>
    </row>
    <row r="39" spans="1:17" ht="15.75" x14ac:dyDescent="0.25">
      <c r="A39" s="45" t="s">
        <v>61</v>
      </c>
      <c r="B39" s="51">
        <v>35</v>
      </c>
      <c r="C39" s="121" t="s">
        <v>342</v>
      </c>
      <c r="D39" s="122" t="s">
        <v>351</v>
      </c>
      <c r="E39" s="381">
        <v>29.57</v>
      </c>
      <c r="F39" s="53">
        <f t="shared" si="0"/>
        <v>45</v>
      </c>
      <c r="G39" s="380" t="str">
        <f t="shared" si="1"/>
        <v/>
      </c>
      <c r="H39" s="243" t="s">
        <v>405</v>
      </c>
      <c r="I39" s="243" t="s">
        <v>397</v>
      </c>
      <c r="J39" s="387">
        <v>45.64</v>
      </c>
      <c r="K39" s="53">
        <f t="shared" si="2"/>
        <v>25</v>
      </c>
      <c r="L39" s="380">
        <f t="shared" si="3"/>
        <v>45.64</v>
      </c>
      <c r="M39" s="243" t="s">
        <v>134</v>
      </c>
      <c r="N39" s="243" t="s">
        <v>135</v>
      </c>
      <c r="O39" s="387">
        <v>40.28</v>
      </c>
      <c r="P39" s="53">
        <f t="shared" si="4"/>
        <v>20</v>
      </c>
      <c r="Q39" s="380">
        <f t="shared" si="5"/>
        <v>40.28</v>
      </c>
    </row>
    <row r="40" spans="1:17" ht="15.75" x14ac:dyDescent="0.25">
      <c r="A40" s="45" t="s">
        <v>61</v>
      </c>
      <c r="B40" s="51">
        <v>36</v>
      </c>
      <c r="C40" s="121" t="s">
        <v>361</v>
      </c>
      <c r="D40" s="122" t="s">
        <v>362</v>
      </c>
      <c r="E40" s="381">
        <v>4.5599999999999996</v>
      </c>
      <c r="F40" s="53">
        <f t="shared" si="0"/>
        <v>65</v>
      </c>
      <c r="G40" s="380" t="str">
        <f t="shared" si="1"/>
        <v/>
      </c>
      <c r="H40" s="122" t="s">
        <v>144</v>
      </c>
      <c r="I40" s="122" t="s">
        <v>145</v>
      </c>
      <c r="J40" s="381">
        <v>31.35</v>
      </c>
      <c r="K40" s="53">
        <f t="shared" si="2"/>
        <v>50</v>
      </c>
      <c r="L40" s="380" t="str">
        <f t="shared" si="3"/>
        <v/>
      </c>
      <c r="M40" s="243" t="s">
        <v>469</v>
      </c>
      <c r="N40" s="243" t="s">
        <v>470</v>
      </c>
      <c r="O40" s="387">
        <v>38.5</v>
      </c>
      <c r="P40" s="53">
        <f t="shared" si="4"/>
        <v>21</v>
      </c>
      <c r="Q40" s="380">
        <f t="shared" si="5"/>
        <v>38.5</v>
      </c>
    </row>
    <row r="41" spans="1:17" x14ac:dyDescent="0.25">
      <c r="A41" s="50" t="s">
        <v>62</v>
      </c>
      <c r="B41" s="51">
        <v>37</v>
      </c>
      <c r="C41" s="334" t="s">
        <v>25</v>
      </c>
      <c r="D41" s="334" t="s">
        <v>117</v>
      </c>
      <c r="E41" s="381">
        <v>43.86</v>
      </c>
      <c r="F41" s="53">
        <f t="shared" si="0"/>
        <v>22</v>
      </c>
      <c r="G41" s="380">
        <f t="shared" si="1"/>
        <v>43.86</v>
      </c>
      <c r="H41" s="334" t="s">
        <v>278</v>
      </c>
      <c r="I41" s="334" t="s">
        <v>579</v>
      </c>
      <c r="J41" s="381">
        <v>51</v>
      </c>
      <c r="K41" s="53">
        <f t="shared" si="2"/>
        <v>1</v>
      </c>
      <c r="L41" s="380">
        <f t="shared" si="3"/>
        <v>51</v>
      </c>
      <c r="M41" s="388"/>
      <c r="N41" s="389"/>
      <c r="O41" s="391"/>
      <c r="P41" s="53">
        <f t="shared" si="4"/>
        <v>53</v>
      </c>
      <c r="Q41" s="380" t="str">
        <f t="shared" si="5"/>
        <v/>
      </c>
    </row>
    <row r="42" spans="1:17" x14ac:dyDescent="0.25">
      <c r="A42" s="45" t="s">
        <v>62</v>
      </c>
      <c r="B42" s="51">
        <v>38</v>
      </c>
      <c r="C42" s="334" t="s">
        <v>521</v>
      </c>
      <c r="D42" s="334" t="s">
        <v>522</v>
      </c>
      <c r="E42" s="381">
        <v>29.57</v>
      </c>
      <c r="F42" s="53">
        <f t="shared" si="0"/>
        <v>45</v>
      </c>
      <c r="G42" s="380" t="str">
        <f t="shared" si="1"/>
        <v/>
      </c>
      <c r="H42" s="334" t="s">
        <v>235</v>
      </c>
      <c r="I42" s="334" t="s">
        <v>899</v>
      </c>
      <c r="J42" s="381">
        <v>22.43</v>
      </c>
      <c r="K42" s="53">
        <f t="shared" si="2"/>
        <v>58</v>
      </c>
      <c r="L42" s="380" t="str">
        <f t="shared" si="3"/>
        <v/>
      </c>
      <c r="M42" s="388"/>
      <c r="N42" s="389"/>
      <c r="O42" s="391"/>
      <c r="P42" s="53">
        <f t="shared" si="4"/>
        <v>53</v>
      </c>
      <c r="Q42" s="380" t="str">
        <f t="shared" si="5"/>
        <v/>
      </c>
    </row>
    <row r="43" spans="1:17" x14ac:dyDescent="0.25">
      <c r="A43" s="45" t="s">
        <v>62</v>
      </c>
      <c r="B43" s="51">
        <v>39</v>
      </c>
      <c r="C43" s="334" t="s">
        <v>546</v>
      </c>
      <c r="D43" s="334" t="s">
        <v>547</v>
      </c>
      <c r="E43" s="381">
        <v>1</v>
      </c>
      <c r="F43" s="53">
        <f t="shared" si="0"/>
        <v>66</v>
      </c>
      <c r="G43" s="380" t="str">
        <f t="shared" si="1"/>
        <v/>
      </c>
      <c r="H43" s="334" t="s">
        <v>22</v>
      </c>
      <c r="I43" s="334" t="s">
        <v>231</v>
      </c>
      <c r="J43" s="381">
        <v>8.14</v>
      </c>
      <c r="K43" s="53">
        <f t="shared" si="2"/>
        <v>66</v>
      </c>
      <c r="L43" s="380" t="str">
        <f t="shared" si="3"/>
        <v/>
      </c>
      <c r="M43" s="388"/>
      <c r="N43" s="389"/>
      <c r="O43" s="391"/>
      <c r="P43" s="53">
        <f t="shared" si="4"/>
        <v>53</v>
      </c>
      <c r="Q43" s="380" t="str">
        <f t="shared" si="5"/>
        <v/>
      </c>
    </row>
    <row r="44" spans="1:17" x14ac:dyDescent="0.25">
      <c r="A44" s="50" t="s">
        <v>63</v>
      </c>
      <c r="B44" s="51">
        <v>40</v>
      </c>
      <c r="C44" s="334" t="s">
        <v>793</v>
      </c>
      <c r="D44" s="334" t="s">
        <v>335</v>
      </c>
      <c r="E44" s="381">
        <v>46</v>
      </c>
      <c r="F44" s="53">
        <f t="shared" si="0"/>
        <v>17</v>
      </c>
      <c r="G44" s="380">
        <f t="shared" si="1"/>
        <v>46</v>
      </c>
      <c r="H44" s="334" t="s">
        <v>537</v>
      </c>
      <c r="I44" s="334" t="s">
        <v>882</v>
      </c>
      <c r="J44" s="383">
        <v>51</v>
      </c>
      <c r="K44" s="53">
        <f t="shared" si="2"/>
        <v>1</v>
      </c>
      <c r="L44" s="380">
        <f t="shared" si="3"/>
        <v>51</v>
      </c>
      <c r="M44" s="334" t="s">
        <v>529</v>
      </c>
      <c r="N44" s="334" t="s">
        <v>530</v>
      </c>
      <c r="O44" s="383">
        <v>6</v>
      </c>
      <c r="P44" s="53">
        <f t="shared" si="4"/>
        <v>49</v>
      </c>
      <c r="Q44" s="380" t="str">
        <f t="shared" si="5"/>
        <v/>
      </c>
    </row>
    <row r="45" spans="1:17" x14ac:dyDescent="0.25">
      <c r="A45" s="45" t="s">
        <v>63</v>
      </c>
      <c r="B45" s="51">
        <v>41</v>
      </c>
      <c r="C45" s="334" t="s">
        <v>252</v>
      </c>
      <c r="D45" s="334" t="s">
        <v>542</v>
      </c>
      <c r="E45" s="383">
        <v>31</v>
      </c>
      <c r="F45" s="53">
        <f t="shared" si="0"/>
        <v>43</v>
      </c>
      <c r="G45" s="380" t="str">
        <f t="shared" si="1"/>
        <v/>
      </c>
      <c r="H45" s="334" t="s">
        <v>245</v>
      </c>
      <c r="I45" s="334" t="s">
        <v>236</v>
      </c>
      <c r="J45" s="383">
        <v>41</v>
      </c>
      <c r="K45" s="392">
        <f t="shared" si="2"/>
        <v>36</v>
      </c>
      <c r="L45" s="380">
        <f t="shared" si="3"/>
        <v>41</v>
      </c>
      <c r="M45" s="388"/>
      <c r="N45" s="390"/>
      <c r="O45" s="391"/>
      <c r="P45" s="53">
        <f t="shared" si="4"/>
        <v>53</v>
      </c>
      <c r="Q45" s="380" t="str">
        <f t="shared" si="5"/>
        <v/>
      </c>
    </row>
    <row r="46" spans="1:17" x14ac:dyDescent="0.25">
      <c r="A46" s="45" t="s">
        <v>63</v>
      </c>
      <c r="B46" s="51">
        <v>42</v>
      </c>
      <c r="C46" s="334" t="s">
        <v>163</v>
      </c>
      <c r="D46" s="334" t="s">
        <v>678</v>
      </c>
      <c r="E46" s="383">
        <v>16</v>
      </c>
      <c r="F46" s="53">
        <f t="shared" si="0"/>
        <v>59</v>
      </c>
      <c r="G46" s="380" t="str">
        <f t="shared" si="1"/>
        <v/>
      </c>
      <c r="H46" s="334" t="s">
        <v>785</v>
      </c>
      <c r="I46" s="334" t="s">
        <v>786</v>
      </c>
      <c r="J46" s="383">
        <v>0</v>
      </c>
      <c r="K46" s="53">
        <f t="shared" si="2"/>
        <v>71</v>
      </c>
      <c r="L46" s="380" t="str">
        <f t="shared" si="3"/>
        <v/>
      </c>
      <c r="M46" s="388"/>
      <c r="N46" s="390"/>
      <c r="O46" s="391"/>
      <c r="P46" s="53">
        <f t="shared" si="4"/>
        <v>53</v>
      </c>
      <c r="Q46" s="380" t="str">
        <f t="shared" si="5"/>
        <v/>
      </c>
    </row>
    <row r="47" spans="1:17" x14ac:dyDescent="0.25">
      <c r="A47" s="50" t="s">
        <v>64</v>
      </c>
      <c r="B47" s="51">
        <v>43</v>
      </c>
      <c r="C47" s="334" t="s">
        <v>645</v>
      </c>
      <c r="D47" s="334" t="s">
        <v>646</v>
      </c>
      <c r="E47" s="381">
        <v>28.28</v>
      </c>
      <c r="F47" s="53">
        <f t="shared" si="0"/>
        <v>49</v>
      </c>
      <c r="G47" s="380" t="str">
        <f t="shared" si="1"/>
        <v/>
      </c>
      <c r="H47" s="334" t="s">
        <v>34</v>
      </c>
      <c r="I47" s="334" t="s">
        <v>35</v>
      </c>
      <c r="J47" s="381">
        <v>51</v>
      </c>
      <c r="K47" s="53">
        <f t="shared" si="2"/>
        <v>1</v>
      </c>
      <c r="L47" s="380">
        <f t="shared" si="3"/>
        <v>51</v>
      </c>
      <c r="M47" s="334" t="s">
        <v>40</v>
      </c>
      <c r="N47" s="334" t="s">
        <v>41</v>
      </c>
      <c r="O47" s="381">
        <v>23.72999999999999</v>
      </c>
      <c r="P47" s="392">
        <f>RANK(O47,$O$5:$O$76)+2</f>
        <v>38</v>
      </c>
      <c r="Q47" s="380" t="str">
        <f t="shared" si="5"/>
        <v/>
      </c>
    </row>
    <row r="48" spans="1:17" x14ac:dyDescent="0.25">
      <c r="A48" s="45" t="s">
        <v>64</v>
      </c>
      <c r="B48" s="51">
        <v>44</v>
      </c>
      <c r="C48" s="334" t="s">
        <v>599</v>
      </c>
      <c r="D48" s="334" t="s">
        <v>600</v>
      </c>
      <c r="E48" s="381">
        <v>19.190000000000001</v>
      </c>
      <c r="F48" s="53">
        <f t="shared" si="0"/>
        <v>57</v>
      </c>
      <c r="G48" s="380" t="str">
        <f t="shared" si="1"/>
        <v/>
      </c>
      <c r="H48" s="334" t="s">
        <v>575</v>
      </c>
      <c r="I48" s="334" t="s">
        <v>576</v>
      </c>
      <c r="J48" s="381">
        <v>46.46</v>
      </c>
      <c r="K48" s="53">
        <f t="shared" si="2"/>
        <v>19</v>
      </c>
      <c r="L48" s="380">
        <f t="shared" si="3"/>
        <v>46.46</v>
      </c>
      <c r="M48" s="388"/>
      <c r="N48" s="390"/>
      <c r="O48" s="391"/>
      <c r="P48" s="53">
        <f t="shared" si="4"/>
        <v>53</v>
      </c>
      <c r="Q48" s="380" t="str">
        <f t="shared" si="5"/>
        <v/>
      </c>
    </row>
    <row r="49" spans="1:17" x14ac:dyDescent="0.25">
      <c r="A49" s="45" t="s">
        <v>64</v>
      </c>
      <c r="B49" s="51">
        <v>45</v>
      </c>
      <c r="C49" s="334" t="s">
        <v>562</v>
      </c>
      <c r="D49" s="334" t="s">
        <v>563</v>
      </c>
      <c r="E49" s="381">
        <v>10.1</v>
      </c>
      <c r="F49" s="53">
        <f t="shared" si="0"/>
        <v>62</v>
      </c>
      <c r="G49" s="380" t="str">
        <f t="shared" si="1"/>
        <v/>
      </c>
      <c r="H49" s="334" t="s">
        <v>36</v>
      </c>
      <c r="I49" s="334" t="s">
        <v>37</v>
      </c>
      <c r="J49" s="381">
        <v>37.369999999999997</v>
      </c>
      <c r="K49" s="53">
        <f t="shared" si="2"/>
        <v>41</v>
      </c>
      <c r="L49" s="380" t="str">
        <f t="shared" si="3"/>
        <v/>
      </c>
      <c r="M49" s="388"/>
      <c r="N49" s="390"/>
      <c r="O49" s="391"/>
      <c r="P49" s="53">
        <f t="shared" si="4"/>
        <v>53</v>
      </c>
      <c r="Q49" s="380" t="str">
        <f t="shared" si="5"/>
        <v/>
      </c>
    </row>
    <row r="50" spans="1:17" x14ac:dyDescent="0.25">
      <c r="A50" s="50" t="s">
        <v>65</v>
      </c>
      <c r="B50" s="51">
        <v>46</v>
      </c>
      <c r="C50" s="334" t="s">
        <v>226</v>
      </c>
      <c r="D50" s="334" t="s">
        <v>227</v>
      </c>
      <c r="E50" s="381">
        <v>47.88</v>
      </c>
      <c r="F50" s="53">
        <f t="shared" si="0"/>
        <v>12</v>
      </c>
      <c r="G50" s="380">
        <f t="shared" si="1"/>
        <v>47.88</v>
      </c>
      <c r="H50" s="334" t="s">
        <v>196</v>
      </c>
      <c r="I50" s="334" t="s">
        <v>220</v>
      </c>
      <c r="J50" s="381">
        <v>51</v>
      </c>
      <c r="K50" s="53">
        <f t="shared" si="2"/>
        <v>1</v>
      </c>
      <c r="L50" s="380">
        <f t="shared" si="3"/>
        <v>51</v>
      </c>
      <c r="M50" s="346" t="s">
        <v>595</v>
      </c>
      <c r="N50" s="346" t="s">
        <v>596</v>
      </c>
      <c r="O50" s="377">
        <v>46.83</v>
      </c>
      <c r="P50" s="53">
        <f t="shared" si="4"/>
        <v>8</v>
      </c>
      <c r="Q50" s="380">
        <f t="shared" si="5"/>
        <v>46.83</v>
      </c>
    </row>
    <row r="51" spans="1:17" x14ac:dyDescent="0.25">
      <c r="A51" s="45" t="s">
        <v>65</v>
      </c>
      <c r="B51" s="51">
        <v>47</v>
      </c>
      <c r="C51" s="334" t="s">
        <v>584</v>
      </c>
      <c r="D51" s="334" t="s">
        <v>585</v>
      </c>
      <c r="E51" s="381">
        <v>41.63</v>
      </c>
      <c r="F51" s="53">
        <f t="shared" si="0"/>
        <v>23</v>
      </c>
      <c r="G51" s="380">
        <f t="shared" si="1"/>
        <v>41.63</v>
      </c>
      <c r="H51" s="334" t="s">
        <v>123</v>
      </c>
      <c r="I51" s="334" t="s">
        <v>608</v>
      </c>
      <c r="J51" s="381">
        <v>35.380000000000003</v>
      </c>
      <c r="K51" s="53">
        <f t="shared" si="2"/>
        <v>45</v>
      </c>
      <c r="L51" s="380" t="str">
        <f t="shared" si="3"/>
        <v/>
      </c>
      <c r="M51" s="346" t="s">
        <v>451</v>
      </c>
      <c r="N51" s="346" t="s">
        <v>549</v>
      </c>
      <c r="O51" s="377">
        <v>36.42</v>
      </c>
      <c r="P51" s="53">
        <f t="shared" si="4"/>
        <v>25</v>
      </c>
      <c r="Q51" s="380">
        <f t="shared" si="5"/>
        <v>36.42</v>
      </c>
    </row>
    <row r="52" spans="1:17" x14ac:dyDescent="0.25">
      <c r="A52" s="45" t="s">
        <v>65</v>
      </c>
      <c r="B52" s="51">
        <v>48</v>
      </c>
      <c r="C52" s="334" t="s">
        <v>581</v>
      </c>
      <c r="D52" s="334" t="s">
        <v>582</v>
      </c>
      <c r="E52" s="381">
        <v>29.13</v>
      </c>
      <c r="F52" s="53">
        <f t="shared" si="0"/>
        <v>47</v>
      </c>
      <c r="G52" s="380" t="str">
        <f t="shared" si="1"/>
        <v/>
      </c>
      <c r="H52" s="334" t="s">
        <v>550</v>
      </c>
      <c r="I52" s="334" t="s">
        <v>551</v>
      </c>
      <c r="J52" s="381">
        <v>26</v>
      </c>
      <c r="K52" s="53">
        <f t="shared" si="2"/>
        <v>53</v>
      </c>
      <c r="L52" s="380" t="str">
        <f t="shared" si="3"/>
        <v/>
      </c>
      <c r="M52" s="334" t="s">
        <v>591</v>
      </c>
      <c r="N52" s="334" t="s">
        <v>592</v>
      </c>
      <c r="O52" s="377">
        <v>30.170000000000016</v>
      </c>
      <c r="P52" s="53">
        <f t="shared" si="4"/>
        <v>31</v>
      </c>
      <c r="Q52" s="380">
        <f t="shared" si="5"/>
        <v>30.170000000000016</v>
      </c>
    </row>
    <row r="53" spans="1:17" x14ac:dyDescent="0.25">
      <c r="A53" s="50" t="s">
        <v>66</v>
      </c>
      <c r="B53" s="51">
        <v>49</v>
      </c>
      <c r="C53" s="334" t="s">
        <v>25</v>
      </c>
      <c r="D53" s="334" t="s">
        <v>117</v>
      </c>
      <c r="E53" s="377">
        <v>38.5</v>
      </c>
      <c r="F53" s="53">
        <f t="shared" si="0"/>
        <v>26</v>
      </c>
      <c r="G53" s="380">
        <f t="shared" si="1"/>
        <v>38.5</v>
      </c>
      <c r="H53" s="334" t="s">
        <v>246</v>
      </c>
      <c r="I53" s="334" t="s">
        <v>247</v>
      </c>
      <c r="J53" s="377">
        <v>51</v>
      </c>
      <c r="K53" s="53">
        <f t="shared" si="2"/>
        <v>1</v>
      </c>
      <c r="L53" s="380">
        <f t="shared" si="3"/>
        <v>51</v>
      </c>
      <c r="M53" s="388"/>
      <c r="N53" s="390"/>
      <c r="O53" s="391">
        <v>0</v>
      </c>
      <c r="P53" s="53">
        <f t="shared" si="4"/>
        <v>53</v>
      </c>
      <c r="Q53" s="380" t="str">
        <f t="shared" si="5"/>
        <v/>
      </c>
    </row>
    <row r="54" spans="1:17" x14ac:dyDescent="0.25">
      <c r="A54" s="45" t="s">
        <v>66</v>
      </c>
      <c r="B54" s="51">
        <v>50</v>
      </c>
      <c r="C54" s="334" t="s">
        <v>521</v>
      </c>
      <c r="D54" s="334" t="s">
        <v>522</v>
      </c>
      <c r="E54" s="377">
        <v>32.25</v>
      </c>
      <c r="F54" s="53">
        <f t="shared" si="0"/>
        <v>41</v>
      </c>
      <c r="G54" s="380" t="str">
        <f t="shared" si="1"/>
        <v/>
      </c>
      <c r="H54" s="334" t="s">
        <v>278</v>
      </c>
      <c r="I54" s="334" t="s">
        <v>579</v>
      </c>
      <c r="J54" s="377">
        <v>44.75</v>
      </c>
      <c r="K54" s="53">
        <f t="shared" si="2"/>
        <v>27</v>
      </c>
      <c r="L54" s="380">
        <f t="shared" si="3"/>
        <v>44.75</v>
      </c>
      <c r="M54" s="388"/>
      <c r="N54" s="390"/>
      <c r="O54" s="391">
        <v>0</v>
      </c>
      <c r="P54" s="53">
        <f t="shared" si="4"/>
        <v>53</v>
      </c>
      <c r="Q54" s="380" t="str">
        <f t="shared" si="5"/>
        <v/>
      </c>
    </row>
    <row r="55" spans="1:17" x14ac:dyDescent="0.25">
      <c r="A55" s="45" t="s">
        <v>66</v>
      </c>
      <c r="B55" s="51">
        <v>51</v>
      </c>
      <c r="C55" s="334" t="s">
        <v>546</v>
      </c>
      <c r="D55" s="334" t="s">
        <v>547</v>
      </c>
      <c r="E55" s="377">
        <v>13.5</v>
      </c>
      <c r="F55" s="53">
        <f t="shared" si="0"/>
        <v>60</v>
      </c>
      <c r="G55" s="380" t="str">
        <f t="shared" si="1"/>
        <v/>
      </c>
      <c r="H55" s="334" t="s">
        <v>22</v>
      </c>
      <c r="I55" s="334" t="s">
        <v>231</v>
      </c>
      <c r="J55" s="377">
        <v>26</v>
      </c>
      <c r="K55" s="53">
        <f t="shared" si="2"/>
        <v>53</v>
      </c>
      <c r="L55" s="380" t="str">
        <f t="shared" si="3"/>
        <v/>
      </c>
      <c r="M55" s="388"/>
      <c r="N55" s="390"/>
      <c r="O55" s="391">
        <v>0</v>
      </c>
      <c r="P55" s="53">
        <f t="shared" si="4"/>
        <v>53</v>
      </c>
      <c r="Q55" s="380" t="str">
        <f t="shared" si="5"/>
        <v/>
      </c>
    </row>
    <row r="56" spans="1:17" x14ac:dyDescent="0.25">
      <c r="A56" s="50" t="s">
        <v>67</v>
      </c>
      <c r="B56" s="51">
        <v>52</v>
      </c>
      <c r="C56" s="334" t="s">
        <v>523</v>
      </c>
      <c r="D56" s="334" t="s">
        <v>335</v>
      </c>
      <c r="E56" s="377">
        <v>51</v>
      </c>
      <c r="F56" s="53">
        <f t="shared" si="0"/>
        <v>1</v>
      </c>
      <c r="G56" s="380">
        <f t="shared" si="1"/>
        <v>51</v>
      </c>
      <c r="H56" s="334" t="s">
        <v>537</v>
      </c>
      <c r="I56" s="334" t="s">
        <v>538</v>
      </c>
      <c r="J56" s="377">
        <v>47.88</v>
      </c>
      <c r="K56" s="53">
        <f t="shared" si="2"/>
        <v>16</v>
      </c>
      <c r="L56" s="380">
        <f t="shared" si="3"/>
        <v>47.88</v>
      </c>
      <c r="M56" s="334" t="s">
        <v>529</v>
      </c>
      <c r="N56" s="334" t="s">
        <v>530</v>
      </c>
      <c r="O56" s="377">
        <v>41.63</v>
      </c>
      <c r="P56" s="53">
        <f t="shared" si="4"/>
        <v>16</v>
      </c>
      <c r="Q56" s="380">
        <f t="shared" si="5"/>
        <v>41.63</v>
      </c>
    </row>
    <row r="57" spans="1:17" x14ac:dyDescent="0.25">
      <c r="A57" s="45" t="s">
        <v>67</v>
      </c>
      <c r="B57" s="51">
        <v>53</v>
      </c>
      <c r="C57" s="334" t="s">
        <v>252</v>
      </c>
      <c r="D57" s="334" t="s">
        <v>542</v>
      </c>
      <c r="E57" s="377">
        <v>26</v>
      </c>
      <c r="F57" s="53">
        <f t="shared" si="0"/>
        <v>53</v>
      </c>
      <c r="G57" s="380" t="str">
        <f t="shared" si="1"/>
        <v/>
      </c>
      <c r="H57" s="334" t="s">
        <v>245</v>
      </c>
      <c r="I57" s="334" t="s">
        <v>236</v>
      </c>
      <c r="J57" s="377">
        <v>44.75</v>
      </c>
      <c r="K57" s="53">
        <f t="shared" si="2"/>
        <v>27</v>
      </c>
      <c r="L57" s="380">
        <f t="shared" si="3"/>
        <v>44.75</v>
      </c>
      <c r="M57" s="334" t="s">
        <v>500</v>
      </c>
      <c r="N57" s="334" t="s">
        <v>501</v>
      </c>
      <c r="O57" s="377">
        <v>35.380000000000003</v>
      </c>
      <c r="P57" s="53">
        <f t="shared" si="4"/>
        <v>27</v>
      </c>
      <c r="Q57" s="380">
        <f t="shared" si="5"/>
        <v>35.380000000000003</v>
      </c>
    </row>
    <row r="58" spans="1:17" x14ac:dyDescent="0.25">
      <c r="A58" s="45" t="s">
        <v>67</v>
      </c>
      <c r="B58" s="51">
        <v>54</v>
      </c>
      <c r="C58" s="334" t="s">
        <v>566</v>
      </c>
      <c r="D58" s="334" t="s">
        <v>567</v>
      </c>
      <c r="E58" s="377">
        <v>1</v>
      </c>
      <c r="F58" s="53">
        <f t="shared" si="0"/>
        <v>66</v>
      </c>
      <c r="G58" s="380" t="str">
        <f t="shared" si="1"/>
        <v/>
      </c>
      <c r="H58" s="334" t="s">
        <v>544</v>
      </c>
      <c r="I58" s="334" t="s">
        <v>545</v>
      </c>
      <c r="J58" s="377">
        <v>10.38</v>
      </c>
      <c r="K58" s="53">
        <f t="shared" si="2"/>
        <v>64</v>
      </c>
      <c r="L58" s="380" t="str">
        <f t="shared" si="3"/>
        <v/>
      </c>
      <c r="M58" s="388"/>
      <c r="N58" s="390"/>
      <c r="O58" s="391"/>
      <c r="P58" s="53">
        <f t="shared" si="4"/>
        <v>53</v>
      </c>
      <c r="Q58" s="380" t="str">
        <f t="shared" si="5"/>
        <v/>
      </c>
    </row>
    <row r="59" spans="1:17" ht="15.75" x14ac:dyDescent="0.25">
      <c r="A59" s="50" t="s">
        <v>68</v>
      </c>
      <c r="B59" s="51">
        <v>55</v>
      </c>
      <c r="C59" s="101" t="s">
        <v>562</v>
      </c>
      <c r="D59" s="101" t="s">
        <v>563</v>
      </c>
      <c r="E59" s="379">
        <v>31</v>
      </c>
      <c r="F59" s="53">
        <f t="shared" si="0"/>
        <v>43</v>
      </c>
      <c r="G59" s="380" t="str">
        <f t="shared" si="1"/>
        <v/>
      </c>
      <c r="H59" s="101" t="s">
        <v>34</v>
      </c>
      <c r="I59" s="101" t="s">
        <v>35</v>
      </c>
      <c r="J59" s="379">
        <v>51</v>
      </c>
      <c r="K59" s="53">
        <f t="shared" si="2"/>
        <v>1</v>
      </c>
      <c r="L59" s="380">
        <f t="shared" si="3"/>
        <v>51</v>
      </c>
      <c r="M59" s="334" t="s">
        <v>40</v>
      </c>
      <c r="N59" s="334" t="s">
        <v>41</v>
      </c>
      <c r="O59" s="379">
        <v>16</v>
      </c>
      <c r="P59" s="53">
        <f t="shared" si="4"/>
        <v>42</v>
      </c>
      <c r="Q59" s="380" t="str">
        <f t="shared" si="5"/>
        <v/>
      </c>
    </row>
    <row r="60" spans="1:17" ht="15.75" x14ac:dyDescent="0.25">
      <c r="A60" s="45" t="s">
        <v>68</v>
      </c>
      <c r="B60" s="51">
        <v>56</v>
      </c>
      <c r="C60" s="101" t="s">
        <v>599</v>
      </c>
      <c r="D60" s="101" t="s">
        <v>600</v>
      </c>
      <c r="E60" s="379">
        <v>11</v>
      </c>
      <c r="F60" s="53">
        <f t="shared" si="0"/>
        <v>61</v>
      </c>
      <c r="G60" s="380" t="str">
        <f t="shared" si="1"/>
        <v/>
      </c>
      <c r="H60" s="101" t="s">
        <v>575</v>
      </c>
      <c r="I60" s="101" t="s">
        <v>576</v>
      </c>
      <c r="J60" s="379">
        <v>46</v>
      </c>
      <c r="K60" s="53">
        <f t="shared" si="2"/>
        <v>22</v>
      </c>
      <c r="L60" s="380">
        <f t="shared" si="3"/>
        <v>46</v>
      </c>
      <c r="M60" s="388"/>
      <c r="N60" s="390"/>
      <c r="O60" s="391"/>
      <c r="P60" s="53">
        <f t="shared" si="4"/>
        <v>53</v>
      </c>
      <c r="Q60" s="380" t="str">
        <f t="shared" si="5"/>
        <v/>
      </c>
    </row>
    <row r="61" spans="1:17" ht="15.75" x14ac:dyDescent="0.25">
      <c r="A61" s="45" t="s">
        <v>68</v>
      </c>
      <c r="B61" s="51">
        <v>57</v>
      </c>
      <c r="C61" s="101" t="s">
        <v>645</v>
      </c>
      <c r="D61" s="101" t="s">
        <v>646</v>
      </c>
      <c r="E61" s="379">
        <v>0</v>
      </c>
      <c r="F61" s="53">
        <f t="shared" si="0"/>
        <v>72</v>
      </c>
      <c r="G61" s="380" t="str">
        <f t="shared" si="1"/>
        <v/>
      </c>
      <c r="H61" s="101" t="s">
        <v>211</v>
      </c>
      <c r="I61" s="101" t="s">
        <v>212</v>
      </c>
      <c r="J61" s="379">
        <v>36</v>
      </c>
      <c r="K61" s="53">
        <f t="shared" si="2"/>
        <v>43</v>
      </c>
      <c r="L61" s="380" t="str">
        <f t="shared" si="3"/>
        <v/>
      </c>
      <c r="M61" s="388"/>
      <c r="N61" s="390"/>
      <c r="O61" s="391"/>
      <c r="P61" s="53">
        <f t="shared" si="4"/>
        <v>53</v>
      </c>
      <c r="Q61" s="380" t="str">
        <f t="shared" si="5"/>
        <v/>
      </c>
    </row>
    <row r="62" spans="1:17" x14ac:dyDescent="0.25">
      <c r="A62" s="50" t="s">
        <v>69</v>
      </c>
      <c r="B62" s="51">
        <v>58</v>
      </c>
      <c r="C62" s="346" t="s">
        <v>584</v>
      </c>
      <c r="D62" s="346" t="s">
        <v>585</v>
      </c>
      <c r="E62" s="377">
        <v>48.92</v>
      </c>
      <c r="F62" s="53">
        <f t="shared" si="0"/>
        <v>10</v>
      </c>
      <c r="G62" s="380">
        <f t="shared" si="1"/>
        <v>48.92</v>
      </c>
      <c r="H62" s="346" t="s">
        <v>196</v>
      </c>
      <c r="I62" s="346" t="s">
        <v>220</v>
      </c>
      <c r="J62" s="377">
        <v>51</v>
      </c>
      <c r="K62" s="53">
        <f t="shared" si="2"/>
        <v>1</v>
      </c>
      <c r="L62" s="380">
        <f t="shared" si="3"/>
        <v>51</v>
      </c>
      <c r="M62" s="346" t="s">
        <v>595</v>
      </c>
      <c r="N62" s="346" t="s">
        <v>596</v>
      </c>
      <c r="O62" s="377">
        <v>46.83</v>
      </c>
      <c r="P62" s="53">
        <f t="shared" si="4"/>
        <v>8</v>
      </c>
      <c r="Q62" s="380">
        <f t="shared" si="5"/>
        <v>46.83</v>
      </c>
    </row>
    <row r="63" spans="1:17" x14ac:dyDescent="0.25">
      <c r="A63" s="45" t="s">
        <v>69</v>
      </c>
      <c r="B63" s="51">
        <v>59</v>
      </c>
      <c r="C63" s="346" t="s">
        <v>226</v>
      </c>
      <c r="D63" s="346" t="s">
        <v>227</v>
      </c>
      <c r="E63" s="377">
        <v>38.5</v>
      </c>
      <c r="F63" s="53">
        <f t="shared" si="0"/>
        <v>26</v>
      </c>
      <c r="G63" s="380">
        <f t="shared" si="1"/>
        <v>38.5</v>
      </c>
      <c r="H63" s="346" t="s">
        <v>550</v>
      </c>
      <c r="I63" s="346" t="s">
        <v>551</v>
      </c>
      <c r="J63" s="377">
        <v>42.67</v>
      </c>
      <c r="K63" s="53">
        <f t="shared" si="2"/>
        <v>31</v>
      </c>
      <c r="L63" s="380">
        <f t="shared" si="3"/>
        <v>42.67</v>
      </c>
      <c r="M63" s="346" t="s">
        <v>451</v>
      </c>
      <c r="N63" s="346" t="s">
        <v>549</v>
      </c>
      <c r="O63" s="377">
        <v>36.42</v>
      </c>
      <c r="P63" s="53">
        <f t="shared" si="4"/>
        <v>25</v>
      </c>
      <c r="Q63" s="380">
        <f t="shared" si="5"/>
        <v>36.42</v>
      </c>
    </row>
    <row r="64" spans="1:17" x14ac:dyDescent="0.25">
      <c r="A64" s="45" t="s">
        <v>69</v>
      </c>
      <c r="B64" s="51">
        <v>60</v>
      </c>
      <c r="C64" s="347" t="s">
        <v>581</v>
      </c>
      <c r="D64" s="347" t="s">
        <v>582</v>
      </c>
      <c r="E64" s="377">
        <v>34.340000000000003</v>
      </c>
      <c r="F64" s="53">
        <f t="shared" si="0"/>
        <v>36</v>
      </c>
      <c r="G64" s="380">
        <f t="shared" si="1"/>
        <v>34.340000000000003</v>
      </c>
      <c r="H64" s="346" t="s">
        <v>218</v>
      </c>
      <c r="I64" s="346" t="s">
        <v>219</v>
      </c>
      <c r="J64" s="377">
        <v>40.590000000000003</v>
      </c>
      <c r="K64" s="53">
        <f t="shared" si="2"/>
        <v>38</v>
      </c>
      <c r="L64" s="380" t="str">
        <f t="shared" si="3"/>
        <v/>
      </c>
      <c r="M64" s="334" t="s">
        <v>591</v>
      </c>
      <c r="N64" s="334" t="s">
        <v>592</v>
      </c>
      <c r="O64" s="377">
        <v>30.170000000000016</v>
      </c>
      <c r="P64" s="53">
        <f t="shared" si="4"/>
        <v>31</v>
      </c>
      <c r="Q64" s="380">
        <f t="shared" si="5"/>
        <v>30.170000000000016</v>
      </c>
    </row>
    <row r="65" spans="1:17" ht="13.5" customHeight="1" x14ac:dyDescent="0.25">
      <c r="A65" s="50" t="s">
        <v>70</v>
      </c>
      <c r="B65" s="51">
        <v>61</v>
      </c>
      <c r="C65" s="334" t="s">
        <v>25</v>
      </c>
      <c r="D65" s="334" t="s">
        <v>117</v>
      </c>
      <c r="E65" s="384">
        <v>51</v>
      </c>
      <c r="F65" s="53">
        <f t="shared" si="0"/>
        <v>1</v>
      </c>
      <c r="G65" s="380">
        <f t="shared" si="1"/>
        <v>51</v>
      </c>
      <c r="H65" s="334" t="s">
        <v>278</v>
      </c>
      <c r="I65" s="334" t="s">
        <v>579</v>
      </c>
      <c r="J65" s="385">
        <v>47.15</v>
      </c>
      <c r="K65" s="53">
        <f t="shared" si="2"/>
        <v>18</v>
      </c>
      <c r="L65" s="380">
        <f t="shared" si="3"/>
        <v>47.15</v>
      </c>
      <c r="M65" s="388"/>
      <c r="N65" s="390"/>
      <c r="O65" s="391"/>
      <c r="P65" s="53">
        <f t="shared" si="4"/>
        <v>53</v>
      </c>
      <c r="Q65" s="380" t="str">
        <f t="shared" si="5"/>
        <v/>
      </c>
    </row>
    <row r="66" spans="1:17" ht="15.75" x14ac:dyDescent="0.25">
      <c r="A66" s="45" t="s">
        <v>70</v>
      </c>
      <c r="B66" s="51">
        <v>62</v>
      </c>
      <c r="C66" s="334" t="s">
        <v>521</v>
      </c>
      <c r="D66" s="334" t="s">
        <v>522</v>
      </c>
      <c r="E66" s="385">
        <v>27.92</v>
      </c>
      <c r="F66" s="53">
        <f t="shared" si="0"/>
        <v>52</v>
      </c>
      <c r="G66" s="380" t="str">
        <f t="shared" si="1"/>
        <v/>
      </c>
      <c r="H66" s="334" t="s">
        <v>22</v>
      </c>
      <c r="I66" s="334" t="s">
        <v>231</v>
      </c>
      <c r="J66" s="385">
        <v>35.619999999999997</v>
      </c>
      <c r="K66" s="53">
        <f t="shared" si="2"/>
        <v>44</v>
      </c>
      <c r="L66" s="380" t="str">
        <f t="shared" si="3"/>
        <v/>
      </c>
      <c r="M66" s="388"/>
      <c r="N66" s="390"/>
      <c r="O66" s="391"/>
      <c r="P66" s="53">
        <f t="shared" si="4"/>
        <v>53</v>
      </c>
      <c r="Q66" s="380" t="str">
        <f t="shared" si="5"/>
        <v/>
      </c>
    </row>
    <row r="67" spans="1:17" ht="15.75" x14ac:dyDescent="0.25">
      <c r="A67" s="45" t="s">
        <v>70</v>
      </c>
      <c r="B67" s="51">
        <v>63</v>
      </c>
      <c r="C67" s="334" t="s">
        <v>546</v>
      </c>
      <c r="D67" s="334"/>
      <c r="E67" s="385">
        <v>1</v>
      </c>
      <c r="F67" s="53">
        <f t="shared" si="0"/>
        <v>66</v>
      </c>
      <c r="G67" s="380" t="str">
        <f t="shared" si="1"/>
        <v/>
      </c>
      <c r="H67" s="334" t="s">
        <v>235</v>
      </c>
      <c r="I67" s="334" t="s">
        <v>236</v>
      </c>
      <c r="J67" s="385">
        <v>20.23</v>
      </c>
      <c r="K67" s="53">
        <f t="shared" si="2"/>
        <v>59</v>
      </c>
      <c r="L67" s="380" t="str">
        <f t="shared" si="3"/>
        <v/>
      </c>
      <c r="M67" s="388"/>
      <c r="N67" s="390"/>
      <c r="O67" s="391"/>
      <c r="P67" s="53">
        <f t="shared" si="4"/>
        <v>53</v>
      </c>
      <c r="Q67" s="380" t="str">
        <f t="shared" si="5"/>
        <v/>
      </c>
    </row>
    <row r="68" spans="1:17" x14ac:dyDescent="0.25">
      <c r="A68" s="50" t="s">
        <v>71</v>
      </c>
      <c r="B68" s="51">
        <v>64</v>
      </c>
      <c r="C68" s="334" t="s">
        <v>523</v>
      </c>
      <c r="D68" s="334" t="s">
        <v>335</v>
      </c>
      <c r="E68" s="377">
        <v>47.051999999999992</v>
      </c>
      <c r="F68" s="53">
        <f t="shared" si="0"/>
        <v>14</v>
      </c>
      <c r="G68" s="380">
        <f t="shared" si="1"/>
        <v>47.051999999999992</v>
      </c>
      <c r="H68" s="334" t="s">
        <v>647</v>
      </c>
      <c r="I68" s="334" t="s">
        <v>870</v>
      </c>
      <c r="J68" s="377">
        <v>51</v>
      </c>
      <c r="K68" s="53">
        <f t="shared" si="2"/>
        <v>1</v>
      </c>
      <c r="L68" s="380">
        <f t="shared" si="3"/>
        <v>51</v>
      </c>
      <c r="M68" s="334" t="s">
        <v>713</v>
      </c>
      <c r="N68" s="334" t="s">
        <v>714</v>
      </c>
      <c r="O68" s="377">
        <v>40.47199999999998</v>
      </c>
      <c r="P68" s="53">
        <f t="shared" si="4"/>
        <v>19</v>
      </c>
      <c r="Q68" s="380">
        <f t="shared" si="5"/>
        <v>40.47199999999998</v>
      </c>
    </row>
    <row r="69" spans="1:17" x14ac:dyDescent="0.25">
      <c r="A69" s="45" t="s">
        <v>71</v>
      </c>
      <c r="B69" s="51">
        <v>65</v>
      </c>
      <c r="C69" s="334" t="s">
        <v>252</v>
      </c>
      <c r="D69" s="334" t="s">
        <v>542</v>
      </c>
      <c r="E69" s="377">
        <v>35.20799999999997</v>
      </c>
      <c r="F69" s="53">
        <f t="shared" si="0"/>
        <v>35</v>
      </c>
      <c r="G69" s="380">
        <f t="shared" si="1"/>
        <v>35.20799999999997</v>
      </c>
      <c r="H69" s="334" t="s">
        <v>537</v>
      </c>
      <c r="I69" s="334" t="s">
        <v>882</v>
      </c>
      <c r="J69" s="377">
        <v>45.73599999999999</v>
      </c>
      <c r="K69" s="53">
        <f t="shared" si="2"/>
        <v>24</v>
      </c>
      <c r="L69" s="380">
        <f t="shared" si="3"/>
        <v>45.73599999999999</v>
      </c>
      <c r="M69" s="334" t="s">
        <v>529</v>
      </c>
      <c r="N69" s="334" t="s">
        <v>530</v>
      </c>
      <c r="O69" s="377">
        <v>36.523999999999972</v>
      </c>
      <c r="P69" s="53">
        <f t="shared" si="4"/>
        <v>24</v>
      </c>
      <c r="Q69" s="380">
        <f t="shared" si="5"/>
        <v>36.523999999999972</v>
      </c>
    </row>
    <row r="70" spans="1:17" x14ac:dyDescent="0.25">
      <c r="A70" s="45" t="s">
        <v>71</v>
      </c>
      <c r="B70" s="51">
        <v>66</v>
      </c>
      <c r="C70" s="334" t="s">
        <v>163</v>
      </c>
      <c r="D70" s="334" t="s">
        <v>678</v>
      </c>
      <c r="E70" s="377">
        <v>28.627999999999968</v>
      </c>
      <c r="F70" s="53">
        <f t="shared" ref="F70:F76" si="6">RANK(E70,$E$5:$E$76)</f>
        <v>48</v>
      </c>
      <c r="G70" s="380" t="str">
        <f t="shared" ref="G70:G76" si="7">IF(F70&lt;37,E70,"")</f>
        <v/>
      </c>
      <c r="H70" s="334" t="s">
        <v>785</v>
      </c>
      <c r="I70" s="334" t="s">
        <v>786</v>
      </c>
      <c r="J70" s="377">
        <v>44.419999999999987</v>
      </c>
      <c r="K70" s="53">
        <f t="shared" ref="K70:K76" si="8">RANK(J70,$J$5:$J$76)</f>
        <v>30</v>
      </c>
      <c r="L70" s="380">
        <f t="shared" ref="L70:L76" si="9">IF(K70&lt;37,J70,"")</f>
        <v>44.419999999999987</v>
      </c>
      <c r="M70" s="334" t="s">
        <v>500</v>
      </c>
      <c r="N70" s="334" t="s">
        <v>501</v>
      </c>
      <c r="O70" s="377">
        <v>32.575999999999965</v>
      </c>
      <c r="P70" s="53">
        <f t="shared" ref="P70:P76" si="10">RANK(O70,$O$5:$O$76)</f>
        <v>30</v>
      </c>
      <c r="Q70" s="380">
        <f t="shared" ref="Q70:Q76" si="11">IF(P70&lt;37,O70,"")</f>
        <v>32.575999999999965</v>
      </c>
    </row>
    <row r="71" spans="1:17" x14ac:dyDescent="0.25">
      <c r="A71" s="50" t="s">
        <v>72</v>
      </c>
      <c r="B71" s="51">
        <v>67</v>
      </c>
      <c r="C71" s="334" t="s">
        <v>645</v>
      </c>
      <c r="D71" s="334" t="s">
        <v>646</v>
      </c>
      <c r="E71" s="377">
        <v>38.5</v>
      </c>
      <c r="F71" s="53">
        <f t="shared" si="6"/>
        <v>26</v>
      </c>
      <c r="G71" s="380">
        <f t="shared" si="7"/>
        <v>38.5</v>
      </c>
      <c r="H71" s="334" t="s">
        <v>211</v>
      </c>
      <c r="I71" s="334" t="s">
        <v>212</v>
      </c>
      <c r="J71" s="377">
        <v>51</v>
      </c>
      <c r="K71" s="53">
        <f t="shared" si="8"/>
        <v>1</v>
      </c>
      <c r="L71" s="380">
        <f t="shared" si="9"/>
        <v>51</v>
      </c>
      <c r="M71" s="388"/>
      <c r="N71" s="390"/>
      <c r="O71" s="391"/>
      <c r="P71" s="53">
        <f t="shared" si="10"/>
        <v>53</v>
      </c>
      <c r="Q71" s="380" t="str">
        <f t="shared" si="11"/>
        <v/>
      </c>
    </row>
    <row r="72" spans="1:17" x14ac:dyDescent="0.25">
      <c r="A72" s="45" t="s">
        <v>72</v>
      </c>
      <c r="B72" s="51">
        <v>68</v>
      </c>
      <c r="C72" s="334" t="s">
        <v>599</v>
      </c>
      <c r="D72" s="334" t="s">
        <v>600</v>
      </c>
      <c r="E72" s="377">
        <v>33.5</v>
      </c>
      <c r="F72" s="53">
        <f t="shared" si="6"/>
        <v>38</v>
      </c>
      <c r="G72" s="380" t="str">
        <f t="shared" si="7"/>
        <v/>
      </c>
      <c r="H72" s="334" t="s">
        <v>34</v>
      </c>
      <c r="I72" s="334" t="s">
        <v>35</v>
      </c>
      <c r="J72" s="377">
        <v>48.5</v>
      </c>
      <c r="K72" s="53">
        <f t="shared" si="8"/>
        <v>14</v>
      </c>
      <c r="L72" s="380">
        <f t="shared" si="9"/>
        <v>48.5</v>
      </c>
      <c r="M72" s="388"/>
      <c r="N72" s="390"/>
      <c r="O72" s="391"/>
      <c r="P72" s="53">
        <f t="shared" si="10"/>
        <v>53</v>
      </c>
      <c r="Q72" s="380" t="str">
        <f t="shared" si="11"/>
        <v/>
      </c>
    </row>
    <row r="73" spans="1:17" x14ac:dyDescent="0.25">
      <c r="A73" s="45" t="s">
        <v>72</v>
      </c>
      <c r="B73" s="51">
        <v>69</v>
      </c>
      <c r="C73" s="334" t="s">
        <v>562</v>
      </c>
      <c r="D73" s="334" t="s">
        <v>563</v>
      </c>
      <c r="E73" s="377">
        <v>18.5</v>
      </c>
      <c r="F73" s="53">
        <f t="shared" si="6"/>
        <v>58</v>
      </c>
      <c r="G73" s="380" t="str">
        <f t="shared" si="7"/>
        <v/>
      </c>
      <c r="H73" s="334" t="s">
        <v>36</v>
      </c>
      <c r="I73" s="334" t="s">
        <v>37</v>
      </c>
      <c r="J73" s="377">
        <v>41</v>
      </c>
      <c r="K73" s="392">
        <f>RANK(J73,$J$5:$J$76)+1</f>
        <v>37</v>
      </c>
      <c r="L73" s="380" t="str">
        <f t="shared" si="9"/>
        <v/>
      </c>
      <c r="M73" s="388"/>
      <c r="N73" s="390"/>
      <c r="O73" s="391"/>
      <c r="P73" s="53">
        <f t="shared" si="10"/>
        <v>53</v>
      </c>
      <c r="Q73" s="380" t="str">
        <f t="shared" si="11"/>
        <v/>
      </c>
    </row>
    <row r="74" spans="1:17" x14ac:dyDescent="0.25">
      <c r="A74" s="50" t="s">
        <v>73</v>
      </c>
      <c r="B74" s="51">
        <v>70</v>
      </c>
      <c r="C74" s="334" t="s">
        <v>584</v>
      </c>
      <c r="D74" s="334" t="s">
        <v>585</v>
      </c>
      <c r="E74" s="377">
        <v>49</v>
      </c>
      <c r="F74" s="53">
        <f t="shared" si="6"/>
        <v>9</v>
      </c>
      <c r="G74" s="380">
        <f t="shared" si="7"/>
        <v>49</v>
      </c>
      <c r="H74" s="334" t="s">
        <v>196</v>
      </c>
      <c r="I74" s="334" t="s">
        <v>220</v>
      </c>
      <c r="J74" s="377">
        <v>48</v>
      </c>
      <c r="K74" s="53">
        <f t="shared" si="8"/>
        <v>15</v>
      </c>
      <c r="L74" s="380">
        <f t="shared" si="9"/>
        <v>48</v>
      </c>
      <c r="M74" s="334" t="s">
        <v>149</v>
      </c>
      <c r="N74" s="334" t="s">
        <v>592</v>
      </c>
      <c r="O74" s="377">
        <v>51</v>
      </c>
      <c r="P74" s="53">
        <f t="shared" si="10"/>
        <v>1</v>
      </c>
      <c r="Q74" s="380">
        <f t="shared" si="11"/>
        <v>51</v>
      </c>
    </row>
    <row r="75" spans="1:17" x14ac:dyDescent="0.25">
      <c r="A75" s="45" t="s">
        <v>73</v>
      </c>
      <c r="B75" s="51">
        <v>71</v>
      </c>
      <c r="C75" s="334" t="s">
        <v>581</v>
      </c>
      <c r="D75" s="334" t="s">
        <v>582</v>
      </c>
      <c r="E75" s="377">
        <v>40</v>
      </c>
      <c r="F75" s="53">
        <f t="shared" si="6"/>
        <v>25</v>
      </c>
      <c r="G75" s="380">
        <f t="shared" si="7"/>
        <v>40</v>
      </c>
      <c r="H75" s="334" t="s">
        <v>722</v>
      </c>
      <c r="I75" s="334" t="s">
        <v>723</v>
      </c>
      <c r="J75" s="377">
        <v>45</v>
      </c>
      <c r="K75" s="53">
        <f t="shared" si="8"/>
        <v>26</v>
      </c>
      <c r="L75" s="380">
        <f t="shared" si="9"/>
        <v>45</v>
      </c>
      <c r="M75" s="334" t="s">
        <v>595</v>
      </c>
      <c r="N75" s="334" t="s">
        <v>596</v>
      </c>
      <c r="O75" s="377">
        <v>47</v>
      </c>
      <c r="P75" s="53">
        <f t="shared" si="10"/>
        <v>7</v>
      </c>
      <c r="Q75" s="380">
        <f t="shared" si="11"/>
        <v>47</v>
      </c>
    </row>
    <row r="76" spans="1:17" ht="15.75" thickBot="1" x14ac:dyDescent="0.3">
      <c r="A76" s="45" t="s">
        <v>73</v>
      </c>
      <c r="B76" s="51">
        <v>72</v>
      </c>
      <c r="C76" s="334" t="s">
        <v>226</v>
      </c>
      <c r="D76" s="334" t="s">
        <v>227</v>
      </c>
      <c r="E76" s="378">
        <v>34</v>
      </c>
      <c r="F76" s="53">
        <f t="shared" si="6"/>
        <v>37</v>
      </c>
      <c r="G76" s="380" t="str">
        <f t="shared" si="7"/>
        <v/>
      </c>
      <c r="H76" s="334" t="s">
        <v>123</v>
      </c>
      <c r="I76" s="334" t="s">
        <v>608</v>
      </c>
      <c r="J76" s="377">
        <v>35</v>
      </c>
      <c r="K76" s="53">
        <f t="shared" si="8"/>
        <v>46</v>
      </c>
      <c r="L76" s="380" t="str">
        <f t="shared" si="9"/>
        <v/>
      </c>
      <c r="M76" s="334" t="s">
        <v>736</v>
      </c>
      <c r="N76" s="334" t="s">
        <v>737</v>
      </c>
      <c r="O76" s="377">
        <v>46</v>
      </c>
      <c r="P76" s="53">
        <f t="shared" si="10"/>
        <v>11</v>
      </c>
      <c r="Q76" s="380">
        <f t="shared" si="11"/>
        <v>46</v>
      </c>
    </row>
    <row r="77" spans="1:17" ht="18.75" x14ac:dyDescent="0.3">
      <c r="C77" s="55" t="s">
        <v>74</v>
      </c>
      <c r="D77" s="56"/>
      <c r="E77" s="56"/>
      <c r="F77" s="57"/>
      <c r="G77" s="59">
        <f>SUM(G5:G76)</f>
        <v>1588.2000000000003</v>
      </c>
      <c r="H77" s="55" t="s">
        <v>74</v>
      </c>
      <c r="I77" s="56"/>
      <c r="J77" s="56"/>
      <c r="K77" s="57"/>
      <c r="L77" s="59">
        <f>SUM(L5:L76)</f>
        <v>1699.5860000000002</v>
      </c>
      <c r="M77" s="55" t="s">
        <v>74</v>
      </c>
      <c r="N77" s="56"/>
      <c r="O77" s="56"/>
      <c r="P77" s="57"/>
      <c r="Q77" s="59">
        <f>SUM(Q5:Q76)</f>
        <v>1434.617</v>
      </c>
    </row>
    <row r="78" spans="1:17" ht="27" thickBot="1" x14ac:dyDescent="0.45">
      <c r="C78" s="58" t="s">
        <v>75</v>
      </c>
      <c r="D78" s="236"/>
      <c r="E78" s="46"/>
      <c r="F78" s="237" t="s">
        <v>319</v>
      </c>
      <c r="G78" s="48"/>
      <c r="H78" s="58" t="s">
        <v>75</v>
      </c>
      <c r="I78" s="236"/>
      <c r="J78" s="46"/>
      <c r="K78" s="237" t="s">
        <v>318</v>
      </c>
      <c r="L78" s="48"/>
      <c r="M78" s="58" t="s">
        <v>75</v>
      </c>
      <c r="N78" s="236"/>
      <c r="O78" s="46"/>
      <c r="P78" s="237" t="s">
        <v>317</v>
      </c>
      <c r="Q78" s="48"/>
    </row>
    <row r="81" spans="1:1" x14ac:dyDescent="0.25">
      <c r="A81" t="s">
        <v>309</v>
      </c>
    </row>
  </sheetData>
  <sortState xmlns:xlrd2="http://schemas.microsoft.com/office/spreadsheetml/2017/richdata2" ref="A5:C76">
    <sortCondition ref="C5:C76"/>
  </sortState>
  <mergeCells count="3">
    <mergeCell ref="C3:G3"/>
    <mergeCell ref="H3:L3"/>
    <mergeCell ref="M3:Q3"/>
  </mergeCells>
  <printOptions horizontalCentered="1"/>
  <pageMargins left="0" right="0" top="0.35433070866141703" bottom="0" header="0.31496062992126" footer="0.31496062992126"/>
  <pageSetup paperSize="9" scale="60" orientation="landscape" verticalDpi="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B050"/>
  </sheetPr>
  <dimension ref="A1:X26"/>
  <sheetViews>
    <sheetView topLeftCell="A2" zoomScale="115" zoomScaleNormal="115" workbookViewId="0">
      <selection activeCell="A27" sqref="A27"/>
    </sheetView>
  </sheetViews>
  <sheetFormatPr defaultRowHeight="15" x14ac:dyDescent="0.25"/>
  <cols>
    <col min="1" max="1" width="1.42578125" style="4" customWidth="1"/>
    <col min="2" max="2" width="6" style="20" customWidth="1"/>
    <col min="3" max="3" width="7.140625" style="7" customWidth="1"/>
    <col min="4" max="4" width="10.85546875" style="7" customWidth="1"/>
    <col min="5" max="5" width="14" style="7" customWidth="1"/>
    <col min="6" max="6" width="7.140625" style="7" customWidth="1"/>
    <col min="7" max="7" width="7.140625" style="4" customWidth="1"/>
    <col min="8" max="8" width="7.140625" style="169" customWidth="1"/>
    <col min="9" max="9" width="8.85546875" style="169" customWidth="1"/>
    <col min="10" max="10" width="8.42578125" style="34" customWidth="1"/>
    <col min="11" max="11" width="8.140625" style="169" customWidth="1"/>
    <col min="12" max="12" width="7.85546875" style="4" customWidth="1"/>
    <col min="13" max="14" width="7.42578125" style="169" customWidth="1"/>
    <col min="15" max="15" width="5.7109375" style="170" customWidth="1"/>
    <col min="16" max="16" width="8.42578125" style="170" customWidth="1"/>
    <col min="17" max="17" width="7.7109375" style="3" customWidth="1"/>
    <col min="18" max="20" width="9.140625" style="3"/>
    <col min="21" max="16384" width="9.140625" style="1"/>
  </cols>
  <sheetData>
    <row r="1" spans="1:24" ht="6" customHeight="1" x14ac:dyDescent="0.25">
      <c r="A1" s="8"/>
      <c r="B1" s="16"/>
      <c r="C1" s="22"/>
      <c r="F1" s="9"/>
      <c r="G1" s="10"/>
      <c r="H1" s="168"/>
      <c r="I1" s="168"/>
      <c r="J1" s="43"/>
      <c r="K1" s="168"/>
      <c r="L1" s="10"/>
    </row>
    <row r="2" spans="1:24" ht="18" x14ac:dyDescent="0.25">
      <c r="A2" s="8"/>
      <c r="B2" s="17"/>
      <c r="C2" s="12"/>
      <c r="D2" s="8"/>
      <c r="F2" s="9"/>
      <c r="G2" s="10"/>
      <c r="H2" s="168"/>
      <c r="I2" s="168"/>
      <c r="J2" s="168"/>
      <c r="K2" s="168"/>
      <c r="L2" s="10"/>
    </row>
    <row r="3" spans="1:24" ht="18" x14ac:dyDescent="0.25">
      <c r="A3" s="13"/>
      <c r="B3" s="16"/>
      <c r="C3" s="22"/>
      <c r="E3" s="8"/>
      <c r="F3" s="12"/>
      <c r="G3" s="39" t="s">
        <v>329</v>
      </c>
      <c r="H3" s="168"/>
      <c r="I3" s="168"/>
      <c r="J3" s="168"/>
      <c r="K3" s="168"/>
      <c r="L3" s="10"/>
    </row>
    <row r="4" spans="1:24" ht="21" x14ac:dyDescent="0.35">
      <c r="A4" s="2"/>
      <c r="B4" s="18"/>
      <c r="C4" s="171"/>
      <c r="D4" s="171"/>
      <c r="F4" s="9"/>
      <c r="G4" s="24" t="s">
        <v>330</v>
      </c>
      <c r="H4" s="168"/>
      <c r="I4" s="168"/>
      <c r="J4" s="168"/>
      <c r="K4" s="172"/>
      <c r="L4" s="10"/>
    </row>
    <row r="5" spans="1:24" ht="21" x14ac:dyDescent="0.35">
      <c r="A5" s="2"/>
      <c r="B5" s="18"/>
      <c r="C5" s="171"/>
      <c r="D5" s="171"/>
      <c r="F5" s="9"/>
      <c r="G5" s="11"/>
      <c r="H5" s="168"/>
      <c r="I5" s="168"/>
      <c r="J5" s="168"/>
      <c r="K5" s="172"/>
      <c r="L5" s="10"/>
    </row>
    <row r="6" spans="1:24" ht="18.75" x14ac:dyDescent="0.3">
      <c r="A6" s="2"/>
      <c r="B6" s="173" t="s">
        <v>326</v>
      </c>
      <c r="C6" s="6"/>
      <c r="D6" s="6"/>
      <c r="E6" s="6"/>
      <c r="F6" s="6"/>
      <c r="G6" s="172"/>
      <c r="H6" s="172"/>
      <c r="I6" s="172"/>
      <c r="J6" s="40"/>
      <c r="K6" s="172"/>
      <c r="L6" s="15"/>
    </row>
    <row r="7" spans="1:24" s="34" customFormat="1" ht="33.75" customHeight="1" x14ac:dyDescent="0.25">
      <c r="A7" s="40"/>
      <c r="B7" s="113" t="s">
        <v>21</v>
      </c>
      <c r="C7" s="113" t="s">
        <v>111</v>
      </c>
      <c r="D7" s="137" t="s">
        <v>20</v>
      </c>
      <c r="E7" s="137" t="s">
        <v>257</v>
      </c>
      <c r="F7" s="113" t="s">
        <v>102</v>
      </c>
      <c r="G7" s="136" t="s">
        <v>324</v>
      </c>
      <c r="H7" s="113" t="s">
        <v>192</v>
      </c>
      <c r="I7" s="136" t="s">
        <v>271</v>
      </c>
      <c r="J7" s="136" t="s">
        <v>272</v>
      </c>
      <c r="K7" s="136" t="s">
        <v>273</v>
      </c>
      <c r="L7" s="136" t="s">
        <v>274</v>
      </c>
      <c r="M7" s="136" t="s">
        <v>275</v>
      </c>
      <c r="N7" s="136" t="s">
        <v>276</v>
      </c>
      <c r="O7" s="136" t="s">
        <v>277</v>
      </c>
      <c r="P7" s="113" t="s">
        <v>2</v>
      </c>
      <c r="Q7" s="138" t="s">
        <v>3</v>
      </c>
      <c r="R7" s="131" t="s">
        <v>4</v>
      </c>
      <c r="S7" s="42"/>
      <c r="T7" s="42"/>
      <c r="U7" s="42"/>
      <c r="V7" s="42"/>
      <c r="W7" s="42"/>
    </row>
    <row r="8" spans="1:24" ht="19.5" customHeight="1" x14ac:dyDescent="0.25">
      <c r="A8" s="2"/>
      <c r="B8" s="83">
        <v>1</v>
      </c>
      <c r="C8" s="83" t="s">
        <v>607</v>
      </c>
      <c r="D8" s="334" t="s">
        <v>196</v>
      </c>
      <c r="E8" s="334" t="s">
        <v>220</v>
      </c>
      <c r="F8" s="83" t="s">
        <v>7</v>
      </c>
      <c r="G8" s="83">
        <v>2004</v>
      </c>
      <c r="H8" s="83" t="s">
        <v>12</v>
      </c>
      <c r="I8" s="85">
        <v>94</v>
      </c>
      <c r="J8" s="85">
        <v>94</v>
      </c>
      <c r="K8" s="85">
        <v>85</v>
      </c>
      <c r="L8" s="85">
        <v>93</v>
      </c>
      <c r="M8" s="85">
        <v>94</v>
      </c>
      <c r="N8" s="85">
        <v>93</v>
      </c>
      <c r="O8" s="230">
        <f t="shared" ref="O8:O24" si="0">SUM(I8:N8)</f>
        <v>553</v>
      </c>
      <c r="P8" s="86">
        <v>6</v>
      </c>
      <c r="Q8" s="164">
        <v>51</v>
      </c>
      <c r="R8" s="85" t="s">
        <v>7</v>
      </c>
      <c r="S8" s="4"/>
      <c r="U8" s="3"/>
      <c r="V8" s="3"/>
      <c r="W8" s="3"/>
      <c r="X8" s="3"/>
    </row>
    <row r="9" spans="1:24" ht="19.5" customHeight="1" x14ac:dyDescent="0.25">
      <c r="A9" s="2"/>
      <c r="B9" s="83">
        <v>2</v>
      </c>
      <c r="C9" s="83" t="s">
        <v>583</v>
      </c>
      <c r="D9" s="334" t="s">
        <v>226</v>
      </c>
      <c r="E9" s="334" t="s">
        <v>227</v>
      </c>
      <c r="F9" s="83" t="s">
        <v>8</v>
      </c>
      <c r="G9" s="83">
        <v>2008</v>
      </c>
      <c r="H9" s="83" t="s">
        <v>12</v>
      </c>
      <c r="I9" s="85">
        <v>94</v>
      </c>
      <c r="J9" s="85">
        <v>92</v>
      </c>
      <c r="K9" s="85">
        <v>91</v>
      </c>
      <c r="L9" s="85">
        <v>90</v>
      </c>
      <c r="M9" s="85">
        <v>89</v>
      </c>
      <c r="N9" s="85">
        <v>92</v>
      </c>
      <c r="O9" s="230">
        <f t="shared" si="0"/>
        <v>548</v>
      </c>
      <c r="P9" s="86">
        <v>5</v>
      </c>
      <c r="Q9" s="164">
        <v>47.88</v>
      </c>
      <c r="R9" s="85" t="s">
        <v>8</v>
      </c>
      <c r="S9" s="4"/>
      <c r="U9" s="3"/>
      <c r="V9" s="3"/>
      <c r="W9" s="3"/>
      <c r="X9" s="3"/>
    </row>
    <row r="10" spans="1:24" ht="19.5" customHeight="1" x14ac:dyDescent="0.25">
      <c r="A10" s="2"/>
      <c r="B10" s="83">
        <v>3</v>
      </c>
      <c r="C10" s="83" t="s">
        <v>594</v>
      </c>
      <c r="D10" s="334" t="s">
        <v>595</v>
      </c>
      <c r="E10" s="334" t="s">
        <v>596</v>
      </c>
      <c r="F10" s="83" t="s">
        <v>6</v>
      </c>
      <c r="G10" s="83">
        <v>2009</v>
      </c>
      <c r="H10" s="83" t="s">
        <v>12</v>
      </c>
      <c r="I10" s="85">
        <v>94</v>
      </c>
      <c r="J10" s="85">
        <v>92</v>
      </c>
      <c r="K10" s="85">
        <v>92</v>
      </c>
      <c r="L10" s="85">
        <v>89</v>
      </c>
      <c r="M10" s="85">
        <v>87</v>
      </c>
      <c r="N10" s="85">
        <v>92</v>
      </c>
      <c r="O10" s="230">
        <f t="shared" si="0"/>
        <v>546</v>
      </c>
      <c r="P10" s="86">
        <v>9</v>
      </c>
      <c r="Q10" s="164">
        <v>44.75</v>
      </c>
      <c r="R10" s="85" t="s">
        <v>6</v>
      </c>
      <c r="S10" s="4"/>
      <c r="U10" s="3"/>
      <c r="V10" s="3"/>
      <c r="W10" s="3"/>
      <c r="X10" s="3"/>
    </row>
    <row r="11" spans="1:24" ht="19.5" customHeight="1" x14ac:dyDescent="0.25">
      <c r="A11" s="2"/>
      <c r="B11" s="83">
        <v>4</v>
      </c>
      <c r="C11" s="83" t="s">
        <v>604</v>
      </c>
      <c r="D11" s="334" t="s">
        <v>584</v>
      </c>
      <c r="E11" s="334" t="s">
        <v>585</v>
      </c>
      <c r="F11" s="83" t="s">
        <v>8</v>
      </c>
      <c r="G11" s="83">
        <v>2006</v>
      </c>
      <c r="H11" s="83" t="s">
        <v>12</v>
      </c>
      <c r="I11" s="85">
        <v>91</v>
      </c>
      <c r="J11" s="85">
        <v>89</v>
      </c>
      <c r="K11" s="85">
        <v>97</v>
      </c>
      <c r="L11" s="85">
        <v>93</v>
      </c>
      <c r="M11" s="85">
        <v>86</v>
      </c>
      <c r="N11" s="85">
        <v>87</v>
      </c>
      <c r="O11" s="230">
        <f t="shared" si="0"/>
        <v>543</v>
      </c>
      <c r="P11" s="86">
        <v>10</v>
      </c>
      <c r="Q11" s="164">
        <v>41.63</v>
      </c>
      <c r="R11" s="85" t="s">
        <v>8</v>
      </c>
      <c r="S11" s="4"/>
      <c r="U11" s="3"/>
      <c r="V11" s="3"/>
      <c r="W11" s="3"/>
      <c r="X11" s="3"/>
    </row>
    <row r="12" spans="1:24" ht="19.5" customHeight="1" x14ac:dyDescent="0.25">
      <c r="A12" s="2"/>
      <c r="B12" s="83">
        <v>5</v>
      </c>
      <c r="C12" s="83" t="s">
        <v>627</v>
      </c>
      <c r="D12" s="334" t="s">
        <v>218</v>
      </c>
      <c r="E12" s="334" t="s">
        <v>219</v>
      </c>
      <c r="F12" s="83" t="s">
        <v>7</v>
      </c>
      <c r="G12" s="83">
        <v>2007</v>
      </c>
      <c r="H12" s="83" t="s">
        <v>12</v>
      </c>
      <c r="I12" s="85">
        <v>94</v>
      </c>
      <c r="J12" s="85">
        <v>93</v>
      </c>
      <c r="K12" s="85">
        <v>86</v>
      </c>
      <c r="L12" s="85">
        <v>93</v>
      </c>
      <c r="M12" s="85">
        <v>87</v>
      </c>
      <c r="N12" s="85">
        <v>86</v>
      </c>
      <c r="O12" s="230">
        <f t="shared" si="0"/>
        <v>539</v>
      </c>
      <c r="P12" s="86">
        <v>5</v>
      </c>
      <c r="Q12" s="164"/>
      <c r="R12" s="85"/>
      <c r="S12" s="4"/>
      <c r="U12" s="3"/>
      <c r="V12" s="3"/>
      <c r="W12" s="3"/>
      <c r="X12" s="3"/>
    </row>
    <row r="13" spans="1:24" ht="19.5" customHeight="1" x14ac:dyDescent="0.25">
      <c r="A13" s="2"/>
      <c r="B13" s="83">
        <v>6</v>
      </c>
      <c r="C13" s="83" t="s">
        <v>590</v>
      </c>
      <c r="D13" s="334" t="s">
        <v>123</v>
      </c>
      <c r="E13" s="334" t="s">
        <v>608</v>
      </c>
      <c r="F13" s="83" t="s">
        <v>7</v>
      </c>
      <c r="G13" s="83">
        <v>2008</v>
      </c>
      <c r="H13" s="83" t="s">
        <v>12</v>
      </c>
      <c r="I13" s="85">
        <v>93</v>
      </c>
      <c r="J13" s="85">
        <v>91</v>
      </c>
      <c r="K13" s="85">
        <v>86</v>
      </c>
      <c r="L13" s="85">
        <v>85</v>
      </c>
      <c r="M13" s="85">
        <v>92</v>
      </c>
      <c r="N13" s="85">
        <v>87</v>
      </c>
      <c r="O13" s="230">
        <f t="shared" si="0"/>
        <v>534</v>
      </c>
      <c r="P13" s="86">
        <v>6</v>
      </c>
      <c r="Q13" s="164">
        <v>35.380000000000003</v>
      </c>
      <c r="R13" s="85" t="s">
        <v>7</v>
      </c>
      <c r="S13" s="4"/>
      <c r="U13" s="3"/>
      <c r="V13" s="3"/>
      <c r="W13" s="3"/>
      <c r="X13" s="3"/>
    </row>
    <row r="14" spans="1:24" ht="19.5" customHeight="1" x14ac:dyDescent="0.25">
      <c r="A14" s="2"/>
      <c r="B14" s="83">
        <v>7</v>
      </c>
      <c r="C14" s="83" t="s">
        <v>556</v>
      </c>
      <c r="D14" s="334" t="s">
        <v>557</v>
      </c>
      <c r="E14" s="334" t="s">
        <v>558</v>
      </c>
      <c r="F14" s="83" t="s">
        <v>6</v>
      </c>
      <c r="G14" s="83">
        <v>2007</v>
      </c>
      <c r="H14" s="83" t="s">
        <v>12</v>
      </c>
      <c r="I14" s="85">
        <v>89</v>
      </c>
      <c r="J14" s="85">
        <v>93</v>
      </c>
      <c r="K14" s="85">
        <v>90</v>
      </c>
      <c r="L14" s="85">
        <v>89</v>
      </c>
      <c r="M14" s="85">
        <v>85</v>
      </c>
      <c r="N14" s="85">
        <v>86</v>
      </c>
      <c r="O14" s="230">
        <f t="shared" si="0"/>
        <v>532</v>
      </c>
      <c r="P14" s="86">
        <v>6</v>
      </c>
      <c r="Q14" s="164">
        <v>32.25</v>
      </c>
      <c r="R14" s="85" t="s">
        <v>6</v>
      </c>
      <c r="S14" s="4"/>
      <c r="U14" s="3"/>
      <c r="V14" s="3"/>
      <c r="W14" s="3"/>
      <c r="X14" s="3"/>
    </row>
    <row r="15" spans="1:24" ht="19.5" customHeight="1" x14ac:dyDescent="0.25">
      <c r="A15" s="2"/>
      <c r="B15" s="83">
        <v>8</v>
      </c>
      <c r="C15" s="83" t="s">
        <v>188</v>
      </c>
      <c r="D15" s="334" t="s">
        <v>581</v>
      </c>
      <c r="E15" s="334" t="s">
        <v>582</v>
      </c>
      <c r="F15" s="83" t="s">
        <v>8</v>
      </c>
      <c r="G15" s="83">
        <v>2009</v>
      </c>
      <c r="H15" s="83" t="s">
        <v>12</v>
      </c>
      <c r="I15" s="85">
        <v>88</v>
      </c>
      <c r="J15" s="85">
        <v>94</v>
      </c>
      <c r="K15" s="85">
        <v>90</v>
      </c>
      <c r="L15" s="85">
        <v>86</v>
      </c>
      <c r="M15" s="85">
        <v>86</v>
      </c>
      <c r="N15" s="85">
        <v>77</v>
      </c>
      <c r="O15" s="230">
        <f t="shared" si="0"/>
        <v>521</v>
      </c>
      <c r="P15" s="86">
        <v>5</v>
      </c>
      <c r="Q15" s="164">
        <v>29.13</v>
      </c>
      <c r="R15" s="85" t="s">
        <v>8</v>
      </c>
      <c r="S15" s="4"/>
      <c r="U15" s="3"/>
      <c r="V15" s="3"/>
      <c r="W15" s="3"/>
      <c r="X15" s="3"/>
    </row>
    <row r="16" spans="1:24" ht="19.5" customHeight="1" x14ac:dyDescent="0.25">
      <c r="A16" s="2"/>
      <c r="B16" s="83">
        <v>9</v>
      </c>
      <c r="C16" s="83" t="s">
        <v>552</v>
      </c>
      <c r="D16" s="334" t="s">
        <v>550</v>
      </c>
      <c r="E16" s="334" t="s">
        <v>551</v>
      </c>
      <c r="F16" s="83" t="s">
        <v>7</v>
      </c>
      <c r="G16" s="83">
        <v>2008</v>
      </c>
      <c r="H16" s="83" t="s">
        <v>12</v>
      </c>
      <c r="I16" s="85">
        <v>95</v>
      </c>
      <c r="J16" s="85">
        <v>86</v>
      </c>
      <c r="K16" s="85">
        <v>80</v>
      </c>
      <c r="L16" s="85">
        <v>86</v>
      </c>
      <c r="M16" s="85">
        <v>84</v>
      </c>
      <c r="N16" s="85">
        <v>90</v>
      </c>
      <c r="O16" s="230">
        <f t="shared" si="0"/>
        <v>521</v>
      </c>
      <c r="P16" s="86">
        <v>3</v>
      </c>
      <c r="Q16" s="164">
        <v>26</v>
      </c>
      <c r="R16" s="85" t="s">
        <v>7</v>
      </c>
      <c r="S16" s="4"/>
      <c r="U16" s="3"/>
      <c r="V16" s="3"/>
      <c r="W16" s="3"/>
      <c r="X16" s="3"/>
    </row>
    <row r="17" spans="2:18" ht="19.5" customHeight="1" x14ac:dyDescent="0.25">
      <c r="B17" s="83">
        <v>10</v>
      </c>
      <c r="C17" s="83" t="s">
        <v>601</v>
      </c>
      <c r="D17" s="334" t="s">
        <v>149</v>
      </c>
      <c r="E17" s="334" t="s">
        <v>592</v>
      </c>
      <c r="F17" s="83" t="s">
        <v>6</v>
      </c>
      <c r="G17" s="83">
        <v>2010</v>
      </c>
      <c r="H17" s="83" t="s">
        <v>12</v>
      </c>
      <c r="I17" s="85">
        <v>89</v>
      </c>
      <c r="J17" s="85">
        <v>87</v>
      </c>
      <c r="K17" s="85">
        <v>87</v>
      </c>
      <c r="L17" s="85">
        <v>86</v>
      </c>
      <c r="M17" s="85">
        <v>82</v>
      </c>
      <c r="N17" s="85">
        <v>88</v>
      </c>
      <c r="O17" s="230">
        <f t="shared" si="0"/>
        <v>519</v>
      </c>
      <c r="P17" s="86">
        <v>3</v>
      </c>
      <c r="Q17" s="164"/>
      <c r="R17" s="85"/>
    </row>
    <row r="18" spans="2:18" ht="19.5" customHeight="1" x14ac:dyDescent="0.25">
      <c r="B18" s="83">
        <v>11</v>
      </c>
      <c r="C18" s="83" t="s">
        <v>588</v>
      </c>
      <c r="D18" s="334" t="s">
        <v>618</v>
      </c>
      <c r="E18" s="334" t="s">
        <v>619</v>
      </c>
      <c r="F18" s="83" t="s">
        <v>8</v>
      </c>
      <c r="G18" s="83">
        <v>2008</v>
      </c>
      <c r="H18" s="83" t="s">
        <v>12</v>
      </c>
      <c r="I18" s="85">
        <v>94</v>
      </c>
      <c r="J18" s="85">
        <v>85</v>
      </c>
      <c r="K18" s="85">
        <v>79</v>
      </c>
      <c r="L18" s="85">
        <v>82</v>
      </c>
      <c r="M18" s="85">
        <v>88</v>
      </c>
      <c r="N18" s="85">
        <v>77</v>
      </c>
      <c r="O18" s="230">
        <f t="shared" si="0"/>
        <v>505</v>
      </c>
      <c r="P18" s="86">
        <v>4</v>
      </c>
      <c r="Q18" s="164"/>
      <c r="R18" s="85"/>
    </row>
    <row r="19" spans="2:18" ht="19.5" customHeight="1" x14ac:dyDescent="0.25">
      <c r="B19" s="83">
        <v>12</v>
      </c>
      <c r="C19" s="83" t="s">
        <v>617</v>
      </c>
      <c r="D19" s="334" t="s">
        <v>605</v>
      </c>
      <c r="E19" s="334" t="s">
        <v>606</v>
      </c>
      <c r="F19" s="83" t="s">
        <v>8</v>
      </c>
      <c r="G19" s="83">
        <v>2008</v>
      </c>
      <c r="H19" s="83" t="s">
        <v>12</v>
      </c>
      <c r="I19" s="85">
        <v>88</v>
      </c>
      <c r="J19" s="85">
        <v>84</v>
      </c>
      <c r="K19" s="85">
        <v>75</v>
      </c>
      <c r="L19" s="85">
        <v>76</v>
      </c>
      <c r="M19" s="85">
        <v>81</v>
      </c>
      <c r="N19" s="85">
        <v>73</v>
      </c>
      <c r="O19" s="230">
        <f t="shared" si="0"/>
        <v>477</v>
      </c>
      <c r="P19" s="86">
        <v>2</v>
      </c>
      <c r="Q19" s="164"/>
      <c r="R19" s="85"/>
    </row>
    <row r="20" spans="2:18" ht="19.5" customHeight="1" x14ac:dyDescent="0.25">
      <c r="B20" s="83">
        <v>13</v>
      </c>
      <c r="C20" s="83" t="s">
        <v>630</v>
      </c>
      <c r="D20" s="334" t="s">
        <v>591</v>
      </c>
      <c r="E20" s="334" t="s">
        <v>592</v>
      </c>
      <c r="F20" s="83" t="s">
        <v>6</v>
      </c>
      <c r="G20" s="83">
        <v>2010</v>
      </c>
      <c r="H20" s="83" t="s">
        <v>12</v>
      </c>
      <c r="I20" s="85">
        <v>81</v>
      </c>
      <c r="J20" s="85">
        <v>86</v>
      </c>
      <c r="K20" s="85">
        <v>82</v>
      </c>
      <c r="L20" s="85">
        <v>79</v>
      </c>
      <c r="M20" s="85">
        <v>62</v>
      </c>
      <c r="N20" s="85">
        <v>83</v>
      </c>
      <c r="O20" s="230">
        <f t="shared" si="0"/>
        <v>473</v>
      </c>
      <c r="P20" s="86">
        <v>1</v>
      </c>
      <c r="Q20" s="164">
        <v>13.5</v>
      </c>
      <c r="R20" s="85" t="s">
        <v>6</v>
      </c>
    </row>
    <row r="21" spans="2:18" ht="19.5" customHeight="1" x14ac:dyDescent="0.25">
      <c r="B21" s="83">
        <v>14</v>
      </c>
      <c r="C21" s="83" t="s">
        <v>564</v>
      </c>
      <c r="D21" s="334" t="s">
        <v>602</v>
      </c>
      <c r="E21" s="334" t="s">
        <v>603</v>
      </c>
      <c r="F21" s="83" t="s">
        <v>8</v>
      </c>
      <c r="G21" s="83">
        <v>2007</v>
      </c>
      <c r="H21" s="83" t="s">
        <v>12</v>
      </c>
      <c r="I21" s="85">
        <v>88</v>
      </c>
      <c r="J21" s="85">
        <v>84</v>
      </c>
      <c r="K21" s="85">
        <v>76</v>
      </c>
      <c r="L21" s="85">
        <v>71</v>
      </c>
      <c r="M21" s="85">
        <v>63</v>
      </c>
      <c r="N21" s="85">
        <v>72</v>
      </c>
      <c r="O21" s="230">
        <f t="shared" si="0"/>
        <v>454</v>
      </c>
      <c r="P21" s="86">
        <v>0</v>
      </c>
      <c r="Q21" s="164"/>
      <c r="R21" s="85"/>
    </row>
    <row r="22" spans="2:18" ht="19.5" customHeight="1" x14ac:dyDescent="0.25">
      <c r="B22" s="83">
        <v>15</v>
      </c>
      <c r="C22" s="83" t="s">
        <v>108</v>
      </c>
      <c r="D22" s="334" t="s">
        <v>624</v>
      </c>
      <c r="E22" s="334" t="s">
        <v>625</v>
      </c>
      <c r="F22" s="83" t="s">
        <v>8</v>
      </c>
      <c r="G22" s="83">
        <v>2009</v>
      </c>
      <c r="H22" s="83" t="s">
        <v>12</v>
      </c>
      <c r="I22" s="85">
        <v>81</v>
      </c>
      <c r="J22" s="85">
        <v>81</v>
      </c>
      <c r="K22" s="85">
        <v>74</v>
      </c>
      <c r="L22" s="85">
        <v>78</v>
      </c>
      <c r="M22" s="85">
        <v>67</v>
      </c>
      <c r="N22" s="85">
        <v>72</v>
      </c>
      <c r="O22" s="230">
        <f t="shared" si="0"/>
        <v>453</v>
      </c>
      <c r="P22" s="86">
        <v>3</v>
      </c>
      <c r="Q22" s="164"/>
      <c r="R22" s="85"/>
    </row>
    <row r="23" spans="2:18" ht="19.5" customHeight="1" x14ac:dyDescent="0.25">
      <c r="B23" s="83">
        <v>16</v>
      </c>
      <c r="C23" s="83" t="s">
        <v>623</v>
      </c>
      <c r="D23" s="334" t="s">
        <v>631</v>
      </c>
      <c r="E23" s="334" t="s">
        <v>632</v>
      </c>
      <c r="F23" s="83" t="s">
        <v>8</v>
      </c>
      <c r="G23" s="83">
        <v>2009</v>
      </c>
      <c r="H23" s="83" t="s">
        <v>12</v>
      </c>
      <c r="I23" s="85">
        <v>91</v>
      </c>
      <c r="J23" s="85">
        <v>89</v>
      </c>
      <c r="K23" s="85">
        <v>70</v>
      </c>
      <c r="L23" s="85">
        <v>67</v>
      </c>
      <c r="M23" s="85">
        <v>66</v>
      </c>
      <c r="N23" s="85">
        <v>68</v>
      </c>
      <c r="O23" s="230">
        <f t="shared" si="0"/>
        <v>451</v>
      </c>
      <c r="P23" s="86">
        <v>3</v>
      </c>
      <c r="Q23" s="164"/>
      <c r="R23" s="85"/>
    </row>
    <row r="24" spans="2:18" ht="19.5" customHeight="1" x14ac:dyDescent="0.25">
      <c r="B24" s="83">
        <v>17</v>
      </c>
      <c r="C24" s="83" t="s">
        <v>580</v>
      </c>
      <c r="D24" s="334" t="s">
        <v>33</v>
      </c>
      <c r="E24" s="334" t="s">
        <v>589</v>
      </c>
      <c r="F24" s="83" t="s">
        <v>6</v>
      </c>
      <c r="G24" s="83">
        <v>2013</v>
      </c>
      <c r="H24" s="83" t="s">
        <v>12</v>
      </c>
      <c r="I24" s="85">
        <v>76</v>
      </c>
      <c r="J24" s="85">
        <v>56</v>
      </c>
      <c r="K24" s="85">
        <v>58</v>
      </c>
      <c r="L24" s="85">
        <v>32</v>
      </c>
      <c r="M24" s="85">
        <v>72</v>
      </c>
      <c r="N24" s="85">
        <v>64</v>
      </c>
      <c r="O24" s="230">
        <f t="shared" si="0"/>
        <v>358</v>
      </c>
      <c r="P24" s="86">
        <v>0</v>
      </c>
      <c r="Q24" s="164"/>
      <c r="R24" s="85"/>
    </row>
    <row r="25" spans="2:18" ht="19.5" customHeight="1" x14ac:dyDescent="0.25">
      <c r="B25" s="83" t="s">
        <v>891</v>
      </c>
      <c r="C25" s="83" t="s">
        <v>577</v>
      </c>
      <c r="D25" s="334" t="s">
        <v>144</v>
      </c>
      <c r="E25" s="334" t="s">
        <v>626</v>
      </c>
      <c r="F25" s="83" t="s">
        <v>7</v>
      </c>
      <c r="G25" s="83">
        <v>2009</v>
      </c>
      <c r="H25" s="83" t="s">
        <v>12</v>
      </c>
      <c r="I25" s="85"/>
      <c r="J25" s="174"/>
      <c r="K25" s="174"/>
      <c r="L25" s="86"/>
      <c r="M25" s="174"/>
      <c r="N25" s="174"/>
      <c r="O25" s="230"/>
      <c r="P25" s="86"/>
      <c r="Q25" s="164"/>
      <c r="R25" s="85"/>
    </row>
    <row r="26" spans="2:18" ht="19.5" customHeight="1" x14ac:dyDescent="0.25">
      <c r="B26" s="83" t="s">
        <v>891</v>
      </c>
      <c r="C26" s="83" t="s">
        <v>593</v>
      </c>
      <c r="D26" s="334" t="s">
        <v>628</v>
      </c>
      <c r="E26" s="334" t="s">
        <v>629</v>
      </c>
      <c r="F26" s="83" t="s">
        <v>7</v>
      </c>
      <c r="G26" s="83">
        <v>2008</v>
      </c>
      <c r="H26" s="83" t="s">
        <v>12</v>
      </c>
      <c r="I26" s="85"/>
      <c r="J26" s="174"/>
      <c r="K26" s="174"/>
      <c r="L26" s="86"/>
      <c r="M26" s="174"/>
      <c r="N26" s="174"/>
      <c r="O26" s="230"/>
      <c r="P26" s="86"/>
      <c r="Q26" s="164"/>
      <c r="R26" s="85"/>
    </row>
  </sheetData>
  <sortState xmlns:xlrd2="http://schemas.microsoft.com/office/spreadsheetml/2017/richdata2" ref="B8:R26">
    <sortCondition descending="1" ref="O8:O26"/>
    <sortCondition descending="1" ref="P8:P26"/>
    <sortCondition descending="1" ref="N8:N26"/>
  </sortState>
  <printOptions horizontalCentered="1"/>
  <pageMargins left="0" right="0" top="0.74803149606299213" bottom="0.35433070866141736" header="0.31496062992125984" footer="0.31496062992125984"/>
  <pageSetup paperSize="9" scale="85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00B050"/>
  </sheetPr>
  <dimension ref="A1:X17"/>
  <sheetViews>
    <sheetView topLeftCell="A3" zoomScale="115" zoomScaleNormal="115" workbookViewId="0">
      <selection activeCell="A12" sqref="A12"/>
    </sheetView>
  </sheetViews>
  <sheetFormatPr defaultRowHeight="15" x14ac:dyDescent="0.25"/>
  <cols>
    <col min="1" max="1" width="1.42578125" style="4" customWidth="1"/>
    <col min="2" max="2" width="4.7109375" style="20" customWidth="1"/>
    <col min="3" max="3" width="10.140625" style="7" customWidth="1"/>
    <col min="4" max="4" width="11" style="7" customWidth="1"/>
    <col min="5" max="5" width="14" style="7" customWidth="1"/>
    <col min="6" max="6" width="8.140625" style="7" customWidth="1"/>
    <col min="7" max="7" width="11.140625" style="4" customWidth="1"/>
    <col min="8" max="8" width="9.42578125" style="169" customWidth="1"/>
    <col min="9" max="9" width="8.85546875" style="169" customWidth="1"/>
    <col min="10" max="10" width="8.42578125" style="34" customWidth="1"/>
    <col min="11" max="11" width="8.140625" style="169" customWidth="1"/>
    <col min="12" max="12" width="7.85546875" style="4" customWidth="1"/>
    <col min="13" max="14" width="7.42578125" style="169" customWidth="1"/>
    <col min="15" max="15" width="5.7109375" style="170" customWidth="1"/>
    <col min="16" max="16" width="8.42578125" style="170" customWidth="1"/>
    <col min="17" max="20" width="9.140625" style="3"/>
    <col min="21" max="16384" width="9.140625" style="1"/>
  </cols>
  <sheetData>
    <row r="1" spans="1:24" ht="6" customHeight="1" x14ac:dyDescent="0.25">
      <c r="A1" s="8"/>
      <c r="B1" s="16"/>
      <c r="C1" s="22"/>
      <c r="F1" s="9"/>
      <c r="G1" s="10"/>
      <c r="H1" s="168"/>
      <c r="I1" s="168"/>
      <c r="J1" s="43"/>
      <c r="K1" s="168"/>
      <c r="L1" s="10"/>
    </row>
    <row r="2" spans="1:24" ht="18" x14ac:dyDescent="0.25">
      <c r="A2" s="8"/>
      <c r="B2" s="17"/>
      <c r="C2" s="12"/>
      <c r="D2" s="8"/>
      <c r="F2" s="9"/>
      <c r="G2" s="10"/>
      <c r="H2" s="168"/>
      <c r="I2" s="168"/>
      <c r="J2" s="168"/>
      <c r="K2" s="168"/>
      <c r="L2" s="10"/>
    </row>
    <row r="3" spans="1:24" ht="18" x14ac:dyDescent="0.25">
      <c r="A3" s="13"/>
      <c r="B3" s="16"/>
      <c r="C3" s="22"/>
      <c r="E3" s="8"/>
      <c r="F3" s="12"/>
      <c r="G3" s="39" t="s">
        <v>329</v>
      </c>
      <c r="H3" s="168"/>
      <c r="I3" s="168"/>
      <c r="J3" s="168"/>
      <c r="K3" s="168"/>
      <c r="L3" s="10"/>
    </row>
    <row r="4" spans="1:24" ht="21" x14ac:dyDescent="0.35">
      <c r="A4" s="2"/>
      <c r="B4" s="18"/>
      <c r="C4" s="171"/>
      <c r="D4" s="171"/>
      <c r="F4" s="9"/>
      <c r="G4" s="24" t="s">
        <v>330</v>
      </c>
      <c r="H4" s="168"/>
      <c r="I4" s="168"/>
      <c r="J4" s="168"/>
      <c r="K4" s="172"/>
      <c r="L4" s="10"/>
    </row>
    <row r="5" spans="1:24" ht="21" x14ac:dyDescent="0.35">
      <c r="A5" s="2"/>
      <c r="B5" s="18"/>
      <c r="C5" s="171"/>
      <c r="D5" s="171"/>
      <c r="F5" s="9"/>
      <c r="G5" s="11"/>
      <c r="H5" s="168"/>
      <c r="I5" s="168"/>
      <c r="J5" s="168"/>
      <c r="K5" s="172"/>
      <c r="L5" s="10"/>
    </row>
    <row r="6" spans="1:24" ht="18.75" x14ac:dyDescent="0.3">
      <c r="A6" s="2"/>
      <c r="B6" s="173" t="s">
        <v>327</v>
      </c>
      <c r="C6" s="6"/>
      <c r="D6" s="6"/>
      <c r="E6" s="6"/>
      <c r="F6" s="6"/>
      <c r="G6" s="172"/>
      <c r="H6" s="172"/>
      <c r="I6" s="172" t="s">
        <v>270</v>
      </c>
      <c r="J6" s="40"/>
      <c r="K6" s="172"/>
      <c r="L6" s="15"/>
    </row>
    <row r="7" spans="1:24" s="34" customFormat="1" ht="33.75" customHeight="1" x14ac:dyDescent="0.25">
      <c r="A7" s="40"/>
      <c r="B7" s="119" t="s">
        <v>21</v>
      </c>
      <c r="C7" s="113" t="s">
        <v>111</v>
      </c>
      <c r="D7" s="137" t="s">
        <v>20</v>
      </c>
      <c r="E7" s="137" t="s">
        <v>257</v>
      </c>
      <c r="F7" s="113" t="s">
        <v>102</v>
      </c>
      <c r="G7" s="136" t="s">
        <v>323</v>
      </c>
      <c r="H7" s="113" t="s">
        <v>192</v>
      </c>
      <c r="I7" s="136" t="s">
        <v>271</v>
      </c>
      <c r="J7" s="136" t="s">
        <v>272</v>
      </c>
      <c r="K7" s="136" t="s">
        <v>273</v>
      </c>
      <c r="L7" s="136" t="s">
        <v>274</v>
      </c>
      <c r="M7" s="136" t="s">
        <v>275</v>
      </c>
      <c r="N7" s="136" t="s">
        <v>276</v>
      </c>
      <c r="O7" s="136" t="s">
        <v>277</v>
      </c>
      <c r="P7" s="113" t="s">
        <v>2</v>
      </c>
      <c r="Q7" s="138" t="s">
        <v>3</v>
      </c>
      <c r="R7" s="119" t="s">
        <v>4</v>
      </c>
      <c r="S7" s="42"/>
      <c r="T7" s="42"/>
      <c r="U7" s="42"/>
      <c r="V7" s="42"/>
      <c r="W7" s="42"/>
    </row>
    <row r="8" spans="1:24" ht="25.5" customHeight="1" x14ac:dyDescent="0.25">
      <c r="A8" s="2"/>
      <c r="B8" s="83">
        <v>1</v>
      </c>
      <c r="C8" s="83" t="s">
        <v>578</v>
      </c>
      <c r="D8" s="334" t="s">
        <v>278</v>
      </c>
      <c r="E8" s="334" t="s">
        <v>579</v>
      </c>
      <c r="F8" s="83" t="s">
        <v>7</v>
      </c>
      <c r="G8" s="83">
        <v>1977</v>
      </c>
      <c r="H8" s="83" t="s">
        <v>5</v>
      </c>
      <c r="I8" s="85">
        <v>93</v>
      </c>
      <c r="J8" s="85">
        <v>97</v>
      </c>
      <c r="K8" s="85">
        <v>89</v>
      </c>
      <c r="L8" s="85">
        <v>94</v>
      </c>
      <c r="M8" s="85">
        <v>86</v>
      </c>
      <c r="N8" s="85">
        <v>90</v>
      </c>
      <c r="O8" s="230">
        <f t="shared" ref="O8:O15" si="0">SUM(I8:N8)</f>
        <v>549</v>
      </c>
      <c r="P8" s="86">
        <v>14</v>
      </c>
      <c r="Q8" s="164">
        <v>51</v>
      </c>
      <c r="R8" s="165" t="s">
        <v>7</v>
      </c>
      <c r="S8" s="4"/>
      <c r="U8" s="3"/>
      <c r="V8" s="3"/>
      <c r="W8" s="3"/>
      <c r="X8" s="3"/>
    </row>
    <row r="9" spans="1:24" ht="25.5" customHeight="1" x14ac:dyDescent="0.25">
      <c r="A9" s="2"/>
      <c r="B9" s="83">
        <v>2</v>
      </c>
      <c r="C9" s="83" t="s">
        <v>496</v>
      </c>
      <c r="D9" s="334" t="s">
        <v>25</v>
      </c>
      <c r="E9" s="334" t="s">
        <v>117</v>
      </c>
      <c r="F9" s="83" t="s">
        <v>8</v>
      </c>
      <c r="G9" s="83">
        <v>1985</v>
      </c>
      <c r="H9" s="83" t="s">
        <v>5</v>
      </c>
      <c r="I9" s="85">
        <v>92</v>
      </c>
      <c r="J9" s="85">
        <v>93</v>
      </c>
      <c r="K9" s="85">
        <v>92</v>
      </c>
      <c r="L9" s="85">
        <v>89</v>
      </c>
      <c r="M9" s="85">
        <v>90</v>
      </c>
      <c r="N9" s="85">
        <v>91</v>
      </c>
      <c r="O9" s="230">
        <f t="shared" si="0"/>
        <v>547</v>
      </c>
      <c r="P9" s="86">
        <v>6</v>
      </c>
      <c r="Q9" s="164">
        <v>43.86</v>
      </c>
      <c r="R9" s="165" t="s">
        <v>8</v>
      </c>
      <c r="S9" s="4"/>
      <c r="U9" s="3"/>
      <c r="V9" s="3"/>
      <c r="W9" s="3"/>
      <c r="X9" s="3"/>
    </row>
    <row r="10" spans="1:24" ht="25.5" customHeight="1" x14ac:dyDescent="0.25">
      <c r="A10" s="2"/>
      <c r="B10" s="83">
        <v>3</v>
      </c>
      <c r="C10" s="83" t="s">
        <v>560</v>
      </c>
      <c r="D10" s="334" t="s">
        <v>246</v>
      </c>
      <c r="E10" s="334" t="s">
        <v>247</v>
      </c>
      <c r="F10" s="83" t="s">
        <v>7</v>
      </c>
      <c r="G10" s="83">
        <v>2002</v>
      </c>
      <c r="H10" s="83" t="s">
        <v>5</v>
      </c>
      <c r="I10" s="85">
        <v>90</v>
      </c>
      <c r="J10" s="85">
        <v>96</v>
      </c>
      <c r="K10" s="85">
        <v>87</v>
      </c>
      <c r="L10" s="85">
        <v>93</v>
      </c>
      <c r="M10" s="85">
        <v>92</v>
      </c>
      <c r="N10" s="85">
        <v>82</v>
      </c>
      <c r="O10" s="230">
        <f t="shared" si="0"/>
        <v>540</v>
      </c>
      <c r="P10" s="86">
        <v>8</v>
      </c>
      <c r="Q10" s="164"/>
      <c r="R10" s="165"/>
      <c r="S10" s="4"/>
      <c r="U10" s="3"/>
      <c r="V10" s="3"/>
      <c r="W10" s="3"/>
      <c r="X10" s="3"/>
    </row>
    <row r="11" spans="1:24" ht="25.5" customHeight="1" x14ac:dyDescent="0.25">
      <c r="A11" s="2"/>
      <c r="B11" s="83">
        <v>4</v>
      </c>
      <c r="C11" s="83" t="s">
        <v>520</v>
      </c>
      <c r="D11" s="334" t="s">
        <v>521</v>
      </c>
      <c r="E11" s="334" t="s">
        <v>522</v>
      </c>
      <c r="F11" s="83" t="s">
        <v>8</v>
      </c>
      <c r="G11" s="83">
        <v>2001</v>
      </c>
      <c r="H11" s="83" t="s">
        <v>5</v>
      </c>
      <c r="I11" s="85">
        <v>95</v>
      </c>
      <c r="J11" s="85">
        <v>96</v>
      </c>
      <c r="K11" s="85">
        <v>77</v>
      </c>
      <c r="L11" s="85">
        <v>86</v>
      </c>
      <c r="M11" s="85">
        <v>91</v>
      </c>
      <c r="N11" s="85">
        <v>82</v>
      </c>
      <c r="O11" s="230">
        <f t="shared" si="0"/>
        <v>527</v>
      </c>
      <c r="P11" s="86">
        <v>10</v>
      </c>
      <c r="Q11" s="164">
        <v>29.57</v>
      </c>
      <c r="R11" s="165" t="s">
        <v>8</v>
      </c>
      <c r="S11" s="4"/>
      <c r="U11" s="3"/>
      <c r="V11" s="3"/>
      <c r="W11" s="3"/>
      <c r="X11" s="3"/>
    </row>
    <row r="12" spans="1:24" ht="25.5" customHeight="1" x14ac:dyDescent="0.25">
      <c r="A12" s="2"/>
      <c r="B12" s="83">
        <v>5</v>
      </c>
      <c r="C12" s="83" t="s">
        <v>794</v>
      </c>
      <c r="D12" s="334" t="s">
        <v>235</v>
      </c>
      <c r="E12" s="334" t="s">
        <v>899</v>
      </c>
      <c r="F12" s="83" t="s">
        <v>7</v>
      </c>
      <c r="G12" s="83">
        <v>1974</v>
      </c>
      <c r="H12" s="83" t="s">
        <v>5</v>
      </c>
      <c r="I12" s="85">
        <v>87</v>
      </c>
      <c r="J12" s="85">
        <v>90</v>
      </c>
      <c r="K12" s="85">
        <v>84</v>
      </c>
      <c r="L12" s="85">
        <v>92</v>
      </c>
      <c r="M12" s="85">
        <v>86</v>
      </c>
      <c r="N12" s="85">
        <v>88</v>
      </c>
      <c r="O12" s="230">
        <f t="shared" si="0"/>
        <v>527</v>
      </c>
      <c r="P12" s="86">
        <v>5</v>
      </c>
      <c r="Q12" s="164">
        <v>22.43</v>
      </c>
      <c r="R12" s="165" t="s">
        <v>7</v>
      </c>
      <c r="S12" s="4"/>
      <c r="U12" s="3"/>
      <c r="V12" s="3"/>
      <c r="W12" s="3"/>
      <c r="X12" s="3"/>
    </row>
    <row r="13" spans="1:24" ht="25.5" customHeight="1" x14ac:dyDescent="0.25">
      <c r="A13" s="2"/>
      <c r="B13" s="83">
        <v>6</v>
      </c>
      <c r="C13" s="83" t="s">
        <v>790</v>
      </c>
      <c r="D13" s="334" t="s">
        <v>23</v>
      </c>
      <c r="E13" s="334" t="s">
        <v>232</v>
      </c>
      <c r="F13" s="83" t="s">
        <v>7</v>
      </c>
      <c r="G13" s="83">
        <v>2000</v>
      </c>
      <c r="H13" s="83" t="s">
        <v>5</v>
      </c>
      <c r="I13" s="85">
        <v>90</v>
      </c>
      <c r="J13" s="85">
        <v>90</v>
      </c>
      <c r="K13" s="85">
        <v>80</v>
      </c>
      <c r="L13" s="85">
        <v>94</v>
      </c>
      <c r="M13" s="85">
        <v>83</v>
      </c>
      <c r="N13" s="85">
        <v>78</v>
      </c>
      <c r="O13" s="230">
        <f t="shared" si="0"/>
        <v>515</v>
      </c>
      <c r="P13" s="86">
        <v>11</v>
      </c>
      <c r="Q13" s="164"/>
      <c r="R13" s="165"/>
      <c r="S13" s="4"/>
      <c r="U13" s="3"/>
      <c r="V13" s="3"/>
      <c r="W13" s="3"/>
      <c r="X13" s="3"/>
    </row>
    <row r="14" spans="1:24" ht="25.5" customHeight="1" x14ac:dyDescent="0.25">
      <c r="A14" s="2"/>
      <c r="B14" s="83">
        <v>7</v>
      </c>
      <c r="C14" s="83" t="s">
        <v>534</v>
      </c>
      <c r="D14" s="334" t="s">
        <v>22</v>
      </c>
      <c r="E14" s="334" t="s">
        <v>231</v>
      </c>
      <c r="F14" s="83" t="s">
        <v>7</v>
      </c>
      <c r="G14" s="83">
        <v>1997</v>
      </c>
      <c r="H14" s="83" t="s">
        <v>5</v>
      </c>
      <c r="I14" s="85">
        <v>88</v>
      </c>
      <c r="J14" s="85">
        <v>88</v>
      </c>
      <c r="K14" s="85">
        <v>81</v>
      </c>
      <c r="L14" s="85">
        <v>87</v>
      </c>
      <c r="M14" s="85">
        <v>77</v>
      </c>
      <c r="N14" s="85">
        <v>82</v>
      </c>
      <c r="O14" s="230">
        <f t="shared" si="0"/>
        <v>503</v>
      </c>
      <c r="P14" s="86">
        <v>5</v>
      </c>
      <c r="Q14" s="164">
        <v>8.14</v>
      </c>
      <c r="R14" s="165" t="s">
        <v>7</v>
      </c>
      <c r="S14" s="4"/>
      <c r="U14" s="3"/>
      <c r="V14" s="3"/>
      <c r="W14" s="3"/>
      <c r="X14" s="3"/>
    </row>
    <row r="15" spans="1:24" ht="25.5" customHeight="1" x14ac:dyDescent="0.25">
      <c r="A15" s="2"/>
      <c r="B15" s="83">
        <v>8</v>
      </c>
      <c r="C15" s="83" t="s">
        <v>133</v>
      </c>
      <c r="D15" s="334" t="s">
        <v>546</v>
      </c>
      <c r="E15" s="334" t="s">
        <v>547</v>
      </c>
      <c r="F15" s="83" t="s">
        <v>8</v>
      </c>
      <c r="G15" s="83">
        <v>2011</v>
      </c>
      <c r="H15" s="83" t="s">
        <v>5</v>
      </c>
      <c r="I15" s="85">
        <v>78</v>
      </c>
      <c r="J15" s="85">
        <v>88</v>
      </c>
      <c r="K15" s="85">
        <v>70</v>
      </c>
      <c r="L15" s="85">
        <v>76</v>
      </c>
      <c r="M15" s="85">
        <v>48</v>
      </c>
      <c r="N15" s="85">
        <v>79</v>
      </c>
      <c r="O15" s="230">
        <f t="shared" si="0"/>
        <v>439</v>
      </c>
      <c r="P15" s="86">
        <v>0</v>
      </c>
      <c r="Q15" s="164">
        <v>1</v>
      </c>
      <c r="R15" s="165" t="s">
        <v>8</v>
      </c>
      <c r="S15" s="4"/>
      <c r="U15" s="3"/>
      <c r="V15" s="3"/>
      <c r="W15" s="3"/>
      <c r="X15" s="3"/>
    </row>
    <row r="16" spans="1:24" ht="25.5" customHeight="1" x14ac:dyDescent="0.25">
      <c r="A16" s="2"/>
      <c r="B16" s="83" t="s">
        <v>891</v>
      </c>
      <c r="C16" s="83" t="s">
        <v>559</v>
      </c>
      <c r="D16" s="334" t="s">
        <v>235</v>
      </c>
      <c r="E16" s="334" t="s">
        <v>236</v>
      </c>
      <c r="F16" s="83" t="s">
        <v>7</v>
      </c>
      <c r="G16" s="83">
        <v>1972</v>
      </c>
      <c r="H16" s="83" t="s">
        <v>5</v>
      </c>
      <c r="I16" s="85"/>
      <c r="J16" s="85"/>
      <c r="K16" s="85"/>
      <c r="L16" s="85"/>
      <c r="M16" s="85"/>
      <c r="N16" s="85"/>
      <c r="O16" s="230"/>
      <c r="P16" s="86"/>
      <c r="Q16" s="164"/>
      <c r="R16" s="165"/>
      <c r="S16" s="4"/>
      <c r="U16" s="3"/>
      <c r="V16" s="3"/>
      <c r="W16" s="3"/>
      <c r="X16" s="3"/>
    </row>
    <row r="17" spans="9:14" x14ac:dyDescent="0.25">
      <c r="I17" s="4"/>
      <c r="J17" s="4"/>
      <c r="K17" s="4"/>
      <c r="M17" s="4"/>
      <c r="N17" s="4"/>
    </row>
  </sheetData>
  <sortState xmlns:xlrd2="http://schemas.microsoft.com/office/spreadsheetml/2017/richdata2" ref="B8:R16">
    <sortCondition descending="1" ref="O8:O16"/>
    <sortCondition descending="1" ref="P8:P16"/>
    <sortCondition descending="1" ref="N8:N16"/>
  </sortState>
  <printOptions horizontalCentered="1"/>
  <pageMargins left="0" right="0" top="0.74803149606299213" bottom="0.74803149606299213" header="0.31496062992125984" footer="0.31496062992125984"/>
  <pageSetup paperSize="9" scale="80" orientation="landscape" horizontalDpi="0" verticalDpi="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00B050"/>
  </sheetPr>
  <dimension ref="A1:X19"/>
  <sheetViews>
    <sheetView zoomScale="130" zoomScaleNormal="130" workbookViewId="0">
      <selection activeCell="M4" sqref="M1:N1048576"/>
    </sheetView>
  </sheetViews>
  <sheetFormatPr defaultRowHeight="15" x14ac:dyDescent="0.25"/>
  <cols>
    <col min="1" max="1" width="1.42578125" style="4" customWidth="1"/>
    <col min="2" max="2" width="5.85546875" style="20" customWidth="1"/>
    <col min="3" max="3" width="7.140625" style="7" customWidth="1"/>
    <col min="4" max="4" width="13.42578125" style="7" customWidth="1"/>
    <col min="5" max="5" width="12.140625" style="7" customWidth="1"/>
    <col min="6" max="6" width="7.140625" style="7" customWidth="1"/>
    <col min="7" max="7" width="9" style="4" customWidth="1"/>
    <col min="8" max="8" width="6.42578125" style="169" customWidth="1"/>
    <col min="9" max="9" width="8.85546875" style="169" customWidth="1"/>
    <col min="10" max="10" width="8.42578125" style="34" customWidth="1"/>
    <col min="11" max="11" width="8.140625" style="169" customWidth="1"/>
    <col min="12" max="12" width="7.85546875" style="4" customWidth="1"/>
    <col min="13" max="14" width="8.42578125" style="169" customWidth="1"/>
    <col min="15" max="15" width="5.7109375" style="170" customWidth="1"/>
    <col min="16" max="16" width="7.28515625" style="170" customWidth="1"/>
    <col min="17" max="17" width="8" style="3" customWidth="1"/>
    <col min="18" max="20" width="9.140625" style="3"/>
    <col min="21" max="16384" width="9.140625" style="1"/>
  </cols>
  <sheetData>
    <row r="1" spans="1:24" ht="6" customHeight="1" x14ac:dyDescent="0.25">
      <c r="A1" s="8"/>
      <c r="B1" s="16"/>
      <c r="C1" s="22"/>
      <c r="F1" s="9"/>
      <c r="G1" s="10"/>
      <c r="H1" s="168"/>
      <c r="I1" s="168"/>
      <c r="J1" s="43"/>
      <c r="K1" s="168"/>
      <c r="L1" s="10"/>
    </row>
    <row r="2" spans="1:24" ht="18" x14ac:dyDescent="0.25">
      <c r="A2" s="8"/>
      <c r="B2" s="17"/>
      <c r="C2" s="12"/>
      <c r="D2" s="8"/>
      <c r="F2" s="9"/>
      <c r="G2" s="10"/>
      <c r="H2" s="168"/>
      <c r="I2" s="168"/>
      <c r="J2" s="168"/>
      <c r="K2" s="168"/>
      <c r="L2" s="10"/>
    </row>
    <row r="3" spans="1:24" ht="18" x14ac:dyDescent="0.25">
      <c r="A3" s="13"/>
      <c r="B3" s="16"/>
      <c r="C3" s="22"/>
      <c r="E3" s="8"/>
      <c r="F3" s="12"/>
      <c r="G3" s="39" t="s">
        <v>329</v>
      </c>
      <c r="H3" s="168"/>
      <c r="I3" s="168"/>
      <c r="J3" s="168"/>
      <c r="K3" s="168"/>
      <c r="L3" s="10"/>
    </row>
    <row r="4" spans="1:24" ht="21" x14ac:dyDescent="0.35">
      <c r="A4" s="2"/>
      <c r="B4" s="18"/>
      <c r="C4" s="171"/>
      <c r="D4" s="171"/>
      <c r="F4" s="9"/>
      <c r="G4" s="24" t="s">
        <v>330</v>
      </c>
      <c r="H4" s="168"/>
      <c r="I4" s="168"/>
      <c r="J4" s="168"/>
      <c r="K4" s="172"/>
      <c r="L4" s="10"/>
    </row>
    <row r="5" spans="1:24" ht="21" x14ac:dyDescent="0.35">
      <c r="A5" s="2"/>
      <c r="B5" s="18"/>
      <c r="C5" s="171"/>
      <c r="D5" s="171"/>
      <c r="F5" s="9"/>
      <c r="G5" s="11"/>
      <c r="H5" s="168"/>
      <c r="I5" s="168"/>
      <c r="J5" s="168"/>
      <c r="K5" s="172"/>
      <c r="L5" s="10"/>
    </row>
    <row r="6" spans="1:24" ht="18.75" x14ac:dyDescent="0.3">
      <c r="A6" s="2"/>
      <c r="B6" s="173" t="s">
        <v>328</v>
      </c>
      <c r="C6" s="6"/>
      <c r="D6" s="6"/>
      <c r="E6" s="6"/>
      <c r="F6" s="6"/>
      <c r="G6" s="172"/>
      <c r="H6" s="172"/>
      <c r="I6" s="172" t="s">
        <v>270</v>
      </c>
      <c r="J6" s="40"/>
      <c r="K6" s="172"/>
      <c r="L6" s="15"/>
    </row>
    <row r="7" spans="1:24" s="34" customFormat="1" ht="41.25" customHeight="1" x14ac:dyDescent="0.25">
      <c r="A7" s="40"/>
      <c r="B7" s="113" t="s">
        <v>21</v>
      </c>
      <c r="C7" s="113" t="s">
        <v>111</v>
      </c>
      <c r="D7" s="137" t="s">
        <v>20</v>
      </c>
      <c r="E7" s="137" t="s">
        <v>257</v>
      </c>
      <c r="F7" s="113" t="s">
        <v>102</v>
      </c>
      <c r="G7" s="136" t="s">
        <v>323</v>
      </c>
      <c r="H7" s="113" t="s">
        <v>192</v>
      </c>
      <c r="I7" s="136" t="s">
        <v>271</v>
      </c>
      <c r="J7" s="136" t="s">
        <v>272</v>
      </c>
      <c r="K7" s="136" t="s">
        <v>273</v>
      </c>
      <c r="L7" s="136" t="s">
        <v>274</v>
      </c>
      <c r="M7" s="136" t="s">
        <v>275</v>
      </c>
      <c r="N7" s="136" t="s">
        <v>276</v>
      </c>
      <c r="O7" s="136" t="s">
        <v>277</v>
      </c>
      <c r="P7" s="113" t="s">
        <v>2</v>
      </c>
      <c r="Q7" s="132" t="s">
        <v>3</v>
      </c>
      <c r="R7" s="119" t="s">
        <v>4</v>
      </c>
      <c r="S7" s="42"/>
      <c r="T7" s="42"/>
      <c r="U7" s="42"/>
      <c r="V7" s="42"/>
      <c r="W7" s="42"/>
    </row>
    <row r="8" spans="1:24" ht="20.25" customHeight="1" x14ac:dyDescent="0.25">
      <c r="A8" s="2"/>
      <c r="B8" s="83">
        <v>1</v>
      </c>
      <c r="C8" s="270" t="s">
        <v>106</v>
      </c>
      <c r="D8" s="334" t="s">
        <v>537</v>
      </c>
      <c r="E8" s="334" t="s">
        <v>882</v>
      </c>
      <c r="F8" s="83" t="s">
        <v>7</v>
      </c>
      <c r="G8" s="83">
        <v>2008</v>
      </c>
      <c r="H8" s="83" t="s">
        <v>9</v>
      </c>
      <c r="I8" s="85">
        <v>93</v>
      </c>
      <c r="J8" s="85">
        <v>94</v>
      </c>
      <c r="K8" s="85">
        <v>88</v>
      </c>
      <c r="L8" s="85">
        <v>94</v>
      </c>
      <c r="M8" s="85">
        <v>85</v>
      </c>
      <c r="N8" s="85">
        <v>95</v>
      </c>
      <c r="O8" s="230">
        <f t="shared" ref="O8:O18" si="0">SUM(I8:N8)</f>
        <v>549</v>
      </c>
      <c r="P8" s="174">
        <v>9</v>
      </c>
      <c r="Q8" s="85">
        <v>51</v>
      </c>
      <c r="R8" s="174" t="s">
        <v>7</v>
      </c>
      <c r="S8" s="4"/>
      <c r="U8" s="3"/>
      <c r="V8" s="3"/>
      <c r="W8" s="3"/>
      <c r="X8" s="3"/>
    </row>
    <row r="9" spans="1:24" ht="20.25" customHeight="1" x14ac:dyDescent="0.25">
      <c r="A9" s="2"/>
      <c r="B9" s="83">
        <v>2</v>
      </c>
      <c r="C9" s="83" t="s">
        <v>201</v>
      </c>
      <c r="D9" s="334" t="s">
        <v>793</v>
      </c>
      <c r="E9" s="334" t="s">
        <v>335</v>
      </c>
      <c r="F9" s="83" t="s">
        <v>8</v>
      </c>
      <c r="G9" s="83">
        <v>2007</v>
      </c>
      <c r="H9" s="83" t="s">
        <v>9</v>
      </c>
      <c r="I9" s="85">
        <v>93</v>
      </c>
      <c r="J9" s="85">
        <v>87</v>
      </c>
      <c r="K9" s="85">
        <v>85</v>
      </c>
      <c r="L9" s="85">
        <v>92</v>
      </c>
      <c r="M9" s="85">
        <v>84</v>
      </c>
      <c r="N9" s="85">
        <v>85</v>
      </c>
      <c r="O9" s="230">
        <f t="shared" si="0"/>
        <v>526</v>
      </c>
      <c r="P9" s="86">
        <v>12</v>
      </c>
      <c r="Q9" s="164">
        <v>46</v>
      </c>
      <c r="R9" s="85" t="s">
        <v>8</v>
      </c>
      <c r="S9" s="4"/>
      <c r="U9" s="3"/>
      <c r="V9" s="3"/>
      <c r="W9" s="3"/>
      <c r="X9" s="3"/>
    </row>
    <row r="10" spans="1:24" ht="20.25" customHeight="1" x14ac:dyDescent="0.25">
      <c r="A10" s="2"/>
      <c r="B10" s="83">
        <v>3</v>
      </c>
      <c r="C10" s="270" t="s">
        <v>179</v>
      </c>
      <c r="D10" s="334" t="s">
        <v>245</v>
      </c>
      <c r="E10" s="334" t="s">
        <v>236</v>
      </c>
      <c r="F10" s="83" t="s">
        <v>7</v>
      </c>
      <c r="G10" s="83">
        <v>2005</v>
      </c>
      <c r="H10" s="83" t="s">
        <v>9</v>
      </c>
      <c r="I10" s="85">
        <v>93</v>
      </c>
      <c r="J10" s="85">
        <v>82</v>
      </c>
      <c r="K10" s="85">
        <v>81</v>
      </c>
      <c r="L10" s="85">
        <v>83</v>
      </c>
      <c r="M10" s="85">
        <v>78</v>
      </c>
      <c r="N10" s="85">
        <v>78</v>
      </c>
      <c r="O10" s="230">
        <f t="shared" si="0"/>
        <v>495</v>
      </c>
      <c r="P10" s="174">
        <v>6</v>
      </c>
      <c r="Q10" s="85">
        <v>41</v>
      </c>
      <c r="R10" s="174" t="s">
        <v>7</v>
      </c>
      <c r="S10" s="4"/>
      <c r="U10" s="3"/>
      <c r="V10" s="3"/>
      <c r="W10" s="3"/>
      <c r="X10" s="3"/>
    </row>
    <row r="11" spans="1:24" ht="20.25" customHeight="1" x14ac:dyDescent="0.25">
      <c r="A11" s="2"/>
      <c r="B11" s="83">
        <v>4</v>
      </c>
      <c r="C11" s="83" t="s">
        <v>505</v>
      </c>
      <c r="D11" s="334" t="s">
        <v>506</v>
      </c>
      <c r="E11" s="334" t="s">
        <v>507</v>
      </c>
      <c r="F11" s="83" t="s">
        <v>8</v>
      </c>
      <c r="G11" s="83">
        <v>2006</v>
      </c>
      <c r="H11" s="83" t="s">
        <v>9</v>
      </c>
      <c r="I11" s="85">
        <v>88</v>
      </c>
      <c r="J11" s="85">
        <v>85</v>
      </c>
      <c r="K11" s="85">
        <v>76</v>
      </c>
      <c r="L11" s="85">
        <v>89</v>
      </c>
      <c r="M11" s="85">
        <v>79</v>
      </c>
      <c r="N11" s="85">
        <v>78</v>
      </c>
      <c r="O11" s="230">
        <f t="shared" si="0"/>
        <v>495</v>
      </c>
      <c r="P11" s="86">
        <v>3</v>
      </c>
      <c r="Q11" s="164">
        <v>36</v>
      </c>
      <c r="R11" s="85"/>
      <c r="S11" s="4"/>
      <c r="U11" s="3"/>
      <c r="V11" s="3"/>
      <c r="W11" s="3"/>
      <c r="X11" s="3"/>
    </row>
    <row r="12" spans="1:24" ht="20.25" customHeight="1" x14ac:dyDescent="0.25">
      <c r="A12" s="2"/>
      <c r="B12" s="83">
        <v>5</v>
      </c>
      <c r="C12" s="270" t="s">
        <v>136</v>
      </c>
      <c r="D12" s="334" t="s">
        <v>252</v>
      </c>
      <c r="E12" s="334" t="s">
        <v>542</v>
      </c>
      <c r="F12" s="83" t="s">
        <v>8</v>
      </c>
      <c r="G12" s="83">
        <v>2009</v>
      </c>
      <c r="H12" s="83" t="s">
        <v>9</v>
      </c>
      <c r="I12" s="85">
        <v>85</v>
      </c>
      <c r="J12" s="85">
        <v>88</v>
      </c>
      <c r="K12" s="85">
        <v>81</v>
      </c>
      <c r="L12" s="85">
        <v>83</v>
      </c>
      <c r="M12" s="85">
        <v>72</v>
      </c>
      <c r="N12" s="85">
        <v>74</v>
      </c>
      <c r="O12" s="230">
        <f t="shared" si="0"/>
        <v>483</v>
      </c>
      <c r="P12" s="174">
        <v>4</v>
      </c>
      <c r="Q12" s="85">
        <v>31</v>
      </c>
      <c r="R12" s="174" t="s">
        <v>8</v>
      </c>
      <c r="S12" s="4"/>
      <c r="U12" s="3"/>
      <c r="V12" s="3"/>
      <c r="W12" s="3"/>
      <c r="X12" s="3"/>
    </row>
    <row r="13" spans="1:24" ht="20.25" customHeight="1" x14ac:dyDescent="0.25">
      <c r="A13" s="2"/>
      <c r="B13" s="83">
        <v>6</v>
      </c>
      <c r="C13" s="83" t="s">
        <v>508</v>
      </c>
      <c r="D13" s="334" t="s">
        <v>509</v>
      </c>
      <c r="E13" s="334" t="s">
        <v>510</v>
      </c>
      <c r="F13" s="83" t="s">
        <v>8</v>
      </c>
      <c r="G13" s="83">
        <v>2009</v>
      </c>
      <c r="H13" s="83" t="s">
        <v>9</v>
      </c>
      <c r="I13" s="85">
        <v>83</v>
      </c>
      <c r="J13" s="85">
        <v>87</v>
      </c>
      <c r="K13" s="85">
        <v>76</v>
      </c>
      <c r="L13" s="85">
        <v>89</v>
      </c>
      <c r="M13" s="85">
        <v>75</v>
      </c>
      <c r="N13" s="85">
        <v>69</v>
      </c>
      <c r="O13" s="230">
        <f t="shared" si="0"/>
        <v>479</v>
      </c>
      <c r="P13" s="86">
        <v>1</v>
      </c>
      <c r="Q13" s="164">
        <v>26</v>
      </c>
      <c r="R13" s="85"/>
      <c r="S13" s="4"/>
      <c r="U13" s="3"/>
      <c r="V13" s="3"/>
      <c r="W13" s="3"/>
      <c r="X13" s="3"/>
    </row>
    <row r="14" spans="1:24" ht="20.25" customHeight="1" x14ac:dyDescent="0.25">
      <c r="A14" s="2"/>
      <c r="B14" s="83">
        <v>7</v>
      </c>
      <c r="C14" s="83" t="s">
        <v>502</v>
      </c>
      <c r="D14" s="334" t="s">
        <v>503</v>
      </c>
      <c r="E14" s="334" t="s">
        <v>504</v>
      </c>
      <c r="F14" s="83" t="s">
        <v>8</v>
      </c>
      <c r="G14" s="83">
        <v>2008</v>
      </c>
      <c r="H14" s="83" t="s">
        <v>9</v>
      </c>
      <c r="I14" s="85">
        <v>92</v>
      </c>
      <c r="J14" s="85">
        <v>93</v>
      </c>
      <c r="K14" s="85">
        <v>86</v>
      </c>
      <c r="L14" s="85">
        <v>79</v>
      </c>
      <c r="M14" s="85">
        <v>62</v>
      </c>
      <c r="N14" s="85">
        <v>62</v>
      </c>
      <c r="O14" s="230">
        <f t="shared" si="0"/>
        <v>474</v>
      </c>
      <c r="P14" s="86">
        <v>2</v>
      </c>
      <c r="Q14" s="164">
        <v>21</v>
      </c>
      <c r="R14" s="85"/>
    </row>
    <row r="15" spans="1:24" ht="20.25" customHeight="1" x14ac:dyDescent="0.25">
      <c r="B15" s="83">
        <v>8</v>
      </c>
      <c r="C15" s="270" t="s">
        <v>677</v>
      </c>
      <c r="D15" s="334" t="s">
        <v>163</v>
      </c>
      <c r="E15" s="334" t="s">
        <v>678</v>
      </c>
      <c r="F15" s="83" t="s">
        <v>8</v>
      </c>
      <c r="G15" s="83">
        <v>2009</v>
      </c>
      <c r="H15" s="83" t="s">
        <v>9</v>
      </c>
      <c r="I15" s="85">
        <v>83</v>
      </c>
      <c r="J15" s="85">
        <v>86</v>
      </c>
      <c r="K15" s="345">
        <v>74</v>
      </c>
      <c r="L15" s="85">
        <v>74</v>
      </c>
      <c r="M15" s="85">
        <v>70</v>
      </c>
      <c r="N15" s="85">
        <v>78</v>
      </c>
      <c r="O15" s="230">
        <f t="shared" si="0"/>
        <v>465</v>
      </c>
      <c r="P15" s="174">
        <v>6</v>
      </c>
      <c r="Q15" s="85">
        <v>16</v>
      </c>
      <c r="R15" s="174" t="s">
        <v>8</v>
      </c>
    </row>
    <row r="16" spans="1:24" ht="20.25" customHeight="1" x14ac:dyDescent="0.25">
      <c r="B16" s="83">
        <v>9</v>
      </c>
      <c r="C16" s="83" t="s">
        <v>497</v>
      </c>
      <c r="D16" s="334" t="s">
        <v>23</v>
      </c>
      <c r="E16" s="334" t="s">
        <v>498</v>
      </c>
      <c r="F16" s="83" t="s">
        <v>8</v>
      </c>
      <c r="G16" s="83">
        <v>2008</v>
      </c>
      <c r="H16" s="83" t="s">
        <v>9</v>
      </c>
      <c r="I16" s="85">
        <v>83</v>
      </c>
      <c r="J16" s="85">
        <v>84</v>
      </c>
      <c r="K16" s="85">
        <v>75</v>
      </c>
      <c r="L16" s="85">
        <v>83</v>
      </c>
      <c r="M16" s="85">
        <v>72</v>
      </c>
      <c r="N16" s="85">
        <v>57</v>
      </c>
      <c r="O16" s="230">
        <f t="shared" si="0"/>
        <v>454</v>
      </c>
      <c r="P16" s="86">
        <v>2</v>
      </c>
      <c r="Q16" s="164">
        <v>11</v>
      </c>
      <c r="R16" s="85"/>
    </row>
    <row r="17" spans="2:18" ht="20.25" customHeight="1" x14ac:dyDescent="0.25">
      <c r="B17" s="83">
        <v>10</v>
      </c>
      <c r="C17" s="83" t="s">
        <v>528</v>
      </c>
      <c r="D17" s="334" t="s">
        <v>529</v>
      </c>
      <c r="E17" s="334" t="s">
        <v>530</v>
      </c>
      <c r="F17" s="83" t="s">
        <v>6</v>
      </c>
      <c r="G17" s="83">
        <v>2009</v>
      </c>
      <c r="H17" s="83" t="s">
        <v>9</v>
      </c>
      <c r="I17" s="85">
        <v>86</v>
      </c>
      <c r="J17" s="85">
        <v>94</v>
      </c>
      <c r="K17" s="85">
        <v>53</v>
      </c>
      <c r="L17" s="85">
        <v>66</v>
      </c>
      <c r="M17" s="85">
        <v>68</v>
      </c>
      <c r="N17" s="85">
        <v>66</v>
      </c>
      <c r="O17" s="230">
        <f t="shared" si="0"/>
        <v>433</v>
      </c>
      <c r="P17" s="174">
        <v>2</v>
      </c>
      <c r="Q17" s="85">
        <v>6</v>
      </c>
      <c r="R17" s="174" t="s">
        <v>6</v>
      </c>
    </row>
    <row r="18" spans="2:18" ht="20.25" customHeight="1" x14ac:dyDescent="0.25">
      <c r="B18" s="83">
        <v>11</v>
      </c>
      <c r="C18" s="83" t="s">
        <v>565</v>
      </c>
      <c r="D18" s="334" t="s">
        <v>566</v>
      </c>
      <c r="E18" s="334" t="s">
        <v>567</v>
      </c>
      <c r="F18" s="83" t="s">
        <v>8</v>
      </c>
      <c r="G18" s="83">
        <v>2008</v>
      </c>
      <c r="H18" s="83" t="s">
        <v>9</v>
      </c>
      <c r="I18" s="85">
        <v>79</v>
      </c>
      <c r="J18" s="85">
        <v>72</v>
      </c>
      <c r="K18" s="85">
        <v>51</v>
      </c>
      <c r="L18" s="85">
        <v>53</v>
      </c>
      <c r="M18" s="85">
        <v>71</v>
      </c>
      <c r="N18" s="85">
        <v>48</v>
      </c>
      <c r="O18" s="230">
        <f t="shared" si="0"/>
        <v>374</v>
      </c>
      <c r="P18" s="86">
        <v>1</v>
      </c>
      <c r="Q18" s="164">
        <v>1</v>
      </c>
      <c r="R18" s="85"/>
    </row>
    <row r="19" spans="2:18" ht="20.25" customHeight="1" x14ac:dyDescent="0.25">
      <c r="B19" s="83" t="s">
        <v>891</v>
      </c>
      <c r="C19" s="83" t="s">
        <v>784</v>
      </c>
      <c r="D19" s="334" t="s">
        <v>785</v>
      </c>
      <c r="E19" s="334" t="s">
        <v>786</v>
      </c>
      <c r="F19" s="83" t="s">
        <v>7</v>
      </c>
      <c r="G19" s="83">
        <v>2009</v>
      </c>
      <c r="H19" s="83" t="s">
        <v>9</v>
      </c>
      <c r="I19" s="85"/>
      <c r="J19" s="85"/>
      <c r="K19" s="85"/>
      <c r="L19" s="85"/>
      <c r="M19" s="85"/>
      <c r="N19" s="85"/>
      <c r="O19" s="230"/>
      <c r="P19" s="174"/>
      <c r="Q19" s="162"/>
      <c r="R19" s="174" t="s">
        <v>7</v>
      </c>
    </row>
  </sheetData>
  <sortState xmlns:xlrd2="http://schemas.microsoft.com/office/spreadsheetml/2017/richdata2" ref="C8:R19">
    <sortCondition descending="1" ref="O8:O19"/>
    <sortCondition descending="1" ref="P8:P19"/>
    <sortCondition descending="1" ref="N8:N19"/>
  </sortState>
  <printOptions horizontalCentered="1"/>
  <pageMargins left="0" right="0" top="0.74803149606299213" bottom="0.74803149606299213" header="0.31496062992125984" footer="0.31496062992125984"/>
  <pageSetup paperSize="9" scale="9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AB19"/>
  <sheetViews>
    <sheetView topLeftCell="A4" zoomScale="85" zoomScaleNormal="85" workbookViewId="0">
      <selection activeCell="B2" sqref="B2"/>
    </sheetView>
  </sheetViews>
  <sheetFormatPr defaultRowHeight="15" x14ac:dyDescent="0.25"/>
  <cols>
    <col min="1" max="1" width="1.42578125" style="4" customWidth="1"/>
    <col min="2" max="2" width="7.7109375" style="20" customWidth="1"/>
    <col min="3" max="3" width="12.140625" style="7" customWidth="1"/>
    <col min="4" max="4" width="15.5703125" style="7" customWidth="1"/>
    <col min="5" max="5" width="14.140625" style="7" customWidth="1"/>
    <col min="6" max="6" width="8.7109375" style="7" customWidth="1"/>
    <col min="7" max="7" width="11.28515625" style="7" customWidth="1"/>
    <col min="8" max="8" width="9.7109375" style="7" customWidth="1"/>
    <col min="9" max="9" width="5.7109375" style="27" customWidth="1"/>
    <col min="10" max="13" width="5.7109375" style="31" customWidth="1"/>
    <col min="14" max="14" width="5.7109375" style="27" customWidth="1"/>
    <col min="15" max="15" width="9.5703125" style="35" customWidth="1"/>
    <col min="16" max="16" width="9.7109375" style="29" customWidth="1"/>
    <col min="17" max="17" width="7.140625" style="37" customWidth="1"/>
    <col min="18" max="18" width="6.28515625" style="37" customWidth="1"/>
    <col min="19" max="19" width="6.7109375" style="38" customWidth="1"/>
    <col min="20" max="20" width="5.7109375" style="29" customWidth="1"/>
    <col min="21" max="23" width="9.140625" style="4"/>
    <col min="24" max="28" width="9.140625" style="3"/>
    <col min="29" max="16384" width="9.140625" style="1"/>
  </cols>
  <sheetData>
    <row r="1" spans="1:28" ht="6" customHeight="1" x14ac:dyDescent="0.25">
      <c r="A1" s="8"/>
      <c r="B1" s="16"/>
      <c r="C1" s="22"/>
      <c r="H1" s="9"/>
      <c r="I1" s="23"/>
      <c r="J1" s="30"/>
      <c r="K1" s="30"/>
      <c r="L1" s="30"/>
      <c r="M1" s="30"/>
      <c r="N1" s="23"/>
    </row>
    <row r="2" spans="1:28" ht="18" x14ac:dyDescent="0.25">
      <c r="A2" s="8"/>
      <c r="B2" s="17"/>
      <c r="C2" s="12"/>
      <c r="D2" s="8"/>
      <c r="E2" s="8"/>
      <c r="F2" s="8"/>
      <c r="G2" s="8"/>
      <c r="H2" s="12"/>
      <c r="I2" s="39" t="s">
        <v>329</v>
      </c>
      <c r="J2" s="30"/>
      <c r="K2" s="30"/>
      <c r="L2" s="30"/>
      <c r="M2" s="30"/>
      <c r="N2" s="23"/>
    </row>
    <row r="3" spans="1:28" ht="18" x14ac:dyDescent="0.25">
      <c r="A3" s="13"/>
      <c r="B3" s="16"/>
      <c r="C3" s="22"/>
      <c r="H3" s="9"/>
      <c r="I3" s="24" t="s">
        <v>330</v>
      </c>
      <c r="J3" s="30"/>
      <c r="K3" s="30"/>
      <c r="L3" s="30"/>
      <c r="M3" s="30"/>
      <c r="N3" s="23"/>
    </row>
    <row r="4" spans="1:28" ht="21" x14ac:dyDescent="0.35">
      <c r="A4" s="2"/>
      <c r="B4" s="18"/>
      <c r="C4" s="5"/>
      <c r="D4" s="5"/>
      <c r="E4" s="6"/>
      <c r="F4" s="6"/>
      <c r="G4" s="6"/>
      <c r="H4" s="6"/>
      <c r="I4" s="25"/>
      <c r="J4" s="26"/>
      <c r="K4" s="26"/>
      <c r="L4" s="26"/>
      <c r="M4" s="26"/>
      <c r="N4" s="23"/>
      <c r="R4" s="3"/>
      <c r="S4" s="3"/>
      <c r="T4" s="1"/>
      <c r="U4" s="1"/>
      <c r="V4" s="1"/>
      <c r="W4" s="1"/>
      <c r="X4" s="1"/>
      <c r="Y4" s="1"/>
      <c r="Z4" s="1"/>
      <c r="AA4" s="1"/>
      <c r="AB4" s="1"/>
    </row>
    <row r="5" spans="1:28" ht="18.75" x14ac:dyDescent="0.3">
      <c r="A5" s="2"/>
      <c r="B5" s="173" t="s">
        <v>19</v>
      </c>
      <c r="C5" s="6"/>
      <c r="D5" s="6"/>
      <c r="E5" s="6"/>
      <c r="F5" s="6"/>
      <c r="G5" s="6"/>
      <c r="H5" s="6"/>
      <c r="I5" s="26"/>
      <c r="J5" s="26"/>
      <c r="K5" s="26"/>
      <c r="L5" s="26"/>
      <c r="M5" s="26"/>
      <c r="N5" s="33"/>
      <c r="R5" s="3"/>
      <c r="S5" s="3"/>
      <c r="T5" s="1"/>
      <c r="U5" s="1"/>
      <c r="V5" s="1"/>
      <c r="W5" s="1"/>
      <c r="X5" s="1"/>
      <c r="Y5" s="1"/>
      <c r="Z5" s="1"/>
      <c r="AA5" s="1"/>
      <c r="AB5" s="1"/>
    </row>
    <row r="6" spans="1:28" ht="31.5" customHeight="1" x14ac:dyDescent="0.25">
      <c r="A6" s="2"/>
      <c r="B6" s="113" t="s">
        <v>21</v>
      </c>
      <c r="C6" s="114" t="s">
        <v>111</v>
      </c>
      <c r="D6" s="115" t="s">
        <v>20</v>
      </c>
      <c r="E6" s="115" t="s">
        <v>112</v>
      </c>
      <c r="F6" s="116" t="s">
        <v>102</v>
      </c>
      <c r="G6" s="127" t="s">
        <v>197</v>
      </c>
      <c r="H6" s="117" t="s">
        <v>192</v>
      </c>
      <c r="I6" s="106">
        <v>1</v>
      </c>
      <c r="J6" s="106">
        <v>2</v>
      </c>
      <c r="K6" s="106">
        <v>3</v>
      </c>
      <c r="L6" s="106">
        <v>4</v>
      </c>
      <c r="M6" s="106">
        <v>5</v>
      </c>
      <c r="N6" s="106">
        <v>6</v>
      </c>
      <c r="O6" s="106" t="s">
        <v>113</v>
      </c>
      <c r="P6" s="119" t="s">
        <v>101</v>
      </c>
      <c r="Q6" s="118" t="s">
        <v>3</v>
      </c>
      <c r="R6" s="119" t="s">
        <v>4</v>
      </c>
      <c r="S6" s="3"/>
      <c r="T6" s="1"/>
      <c r="U6" s="1"/>
      <c r="V6" s="1"/>
      <c r="W6" s="1"/>
      <c r="X6" s="1"/>
      <c r="Y6" s="1"/>
      <c r="Z6" s="1"/>
      <c r="AA6" s="1"/>
      <c r="AB6" s="1"/>
    </row>
    <row r="7" spans="1:28" ht="24" customHeight="1" x14ac:dyDescent="0.3">
      <c r="A7" s="2"/>
      <c r="B7" s="244">
        <v>1</v>
      </c>
      <c r="C7" s="120" t="s">
        <v>430</v>
      </c>
      <c r="D7" s="122" t="s">
        <v>31</v>
      </c>
      <c r="E7" s="122" t="s">
        <v>32</v>
      </c>
      <c r="F7" s="123" t="s">
        <v>6</v>
      </c>
      <c r="G7" s="123">
        <v>1989</v>
      </c>
      <c r="H7" s="123" t="s">
        <v>10</v>
      </c>
      <c r="I7" s="276">
        <v>103.1</v>
      </c>
      <c r="J7" s="276">
        <v>101.9</v>
      </c>
      <c r="K7" s="276">
        <v>104.1</v>
      </c>
      <c r="L7" s="276">
        <v>104.1</v>
      </c>
      <c r="M7" s="276">
        <v>104.7</v>
      </c>
      <c r="N7" s="276">
        <v>102.5</v>
      </c>
      <c r="O7" s="272">
        <f t="shared" ref="O7:O14" si="0">SUM(I7:N7)</f>
        <v>620.40000000000009</v>
      </c>
      <c r="P7" s="36">
        <v>247.6</v>
      </c>
      <c r="Q7" s="164">
        <v>51</v>
      </c>
      <c r="R7" s="110" t="s">
        <v>6</v>
      </c>
      <c r="S7" s="3"/>
      <c r="T7" s="1"/>
      <c r="U7" s="1"/>
      <c r="V7" s="1"/>
      <c r="W7" s="1"/>
      <c r="X7" s="1"/>
      <c r="Y7" s="1"/>
      <c r="Z7" s="1"/>
      <c r="AA7" s="1"/>
      <c r="AB7" s="1"/>
    </row>
    <row r="8" spans="1:28" ht="24" customHeight="1" x14ac:dyDescent="0.3">
      <c r="A8" s="2"/>
      <c r="B8" s="244">
        <v>2</v>
      </c>
      <c r="C8" s="120" t="s">
        <v>118</v>
      </c>
      <c r="D8" s="121" t="s">
        <v>331</v>
      </c>
      <c r="E8" s="122" t="s">
        <v>117</v>
      </c>
      <c r="F8" s="123" t="s">
        <v>8</v>
      </c>
      <c r="G8" s="123">
        <v>1991</v>
      </c>
      <c r="H8" s="123" t="s">
        <v>10</v>
      </c>
      <c r="I8" s="45">
        <v>103.9</v>
      </c>
      <c r="J8" s="45">
        <v>102.8</v>
      </c>
      <c r="K8" s="45">
        <v>104</v>
      </c>
      <c r="L8" s="45">
        <v>104.6</v>
      </c>
      <c r="M8" s="45">
        <v>102.5</v>
      </c>
      <c r="N8" s="45">
        <v>104.2</v>
      </c>
      <c r="O8" s="272">
        <f t="shared" si="0"/>
        <v>622</v>
      </c>
      <c r="P8" s="128">
        <v>246.1</v>
      </c>
      <c r="Q8" s="164">
        <v>46.46</v>
      </c>
      <c r="R8" s="107" t="s">
        <v>8</v>
      </c>
      <c r="S8" s="3"/>
      <c r="T8" s="1"/>
      <c r="U8" s="1"/>
      <c r="V8" s="1"/>
      <c r="W8" s="1"/>
      <c r="X8" s="1"/>
      <c r="Y8" s="1"/>
      <c r="Z8" s="1"/>
      <c r="AA8" s="1"/>
      <c r="AB8" s="1"/>
    </row>
    <row r="9" spans="1:28" ht="24" customHeight="1" x14ac:dyDescent="0.3">
      <c r="A9" s="2"/>
      <c r="B9" s="244">
        <v>3</v>
      </c>
      <c r="C9" s="120" t="s">
        <v>481</v>
      </c>
      <c r="D9" s="122" t="s">
        <v>482</v>
      </c>
      <c r="E9" s="122" t="s">
        <v>483</v>
      </c>
      <c r="F9" s="124" t="s">
        <v>6</v>
      </c>
      <c r="G9" s="124">
        <v>1966</v>
      </c>
      <c r="H9" s="123" t="s">
        <v>10</v>
      </c>
      <c r="I9" s="45">
        <v>97.6</v>
      </c>
      <c r="J9" s="45">
        <v>98.4</v>
      </c>
      <c r="K9" s="45">
        <v>101.8</v>
      </c>
      <c r="L9" s="45">
        <v>100.9</v>
      </c>
      <c r="M9" s="45">
        <v>98.1</v>
      </c>
      <c r="N9" s="45">
        <v>99.6</v>
      </c>
      <c r="O9" s="272">
        <f t="shared" si="0"/>
        <v>596.40000000000009</v>
      </c>
      <c r="P9" s="36">
        <v>222.9</v>
      </c>
      <c r="Q9" s="164">
        <v>41.91</v>
      </c>
      <c r="R9" s="110" t="s">
        <v>6</v>
      </c>
      <c r="S9" s="3"/>
      <c r="T9" s="1"/>
      <c r="U9" s="1"/>
      <c r="V9" s="1"/>
      <c r="W9" s="1"/>
      <c r="X9" s="1"/>
      <c r="Y9" s="1"/>
      <c r="Z9" s="1"/>
      <c r="AA9" s="1"/>
      <c r="AB9" s="1"/>
    </row>
    <row r="10" spans="1:28" ht="24" customHeight="1" x14ac:dyDescent="0.3">
      <c r="A10" s="2"/>
      <c r="B10" s="244">
        <v>4</v>
      </c>
      <c r="C10" s="120" t="s">
        <v>344</v>
      </c>
      <c r="D10" s="122" t="s">
        <v>345</v>
      </c>
      <c r="E10" s="122" t="s">
        <v>346</v>
      </c>
      <c r="F10" s="124" t="s">
        <v>8</v>
      </c>
      <c r="G10" s="124">
        <v>1996</v>
      </c>
      <c r="H10" s="123" t="s">
        <v>10</v>
      </c>
      <c r="I10" s="45">
        <v>103.1</v>
      </c>
      <c r="J10" s="45">
        <v>103.9</v>
      </c>
      <c r="K10" s="45">
        <v>103.7</v>
      </c>
      <c r="L10" s="45">
        <v>103.7</v>
      </c>
      <c r="M10" s="45">
        <v>100.8</v>
      </c>
      <c r="N10" s="45">
        <v>101.7</v>
      </c>
      <c r="O10" s="272">
        <f t="shared" si="0"/>
        <v>616.9</v>
      </c>
      <c r="P10" s="128">
        <v>201.7</v>
      </c>
      <c r="Q10" s="164">
        <v>37.36</v>
      </c>
      <c r="R10" s="110" t="s">
        <v>8</v>
      </c>
      <c r="S10" s="3"/>
      <c r="T10" s="1"/>
      <c r="U10" s="1"/>
      <c r="V10" s="1"/>
      <c r="W10" s="1"/>
      <c r="X10" s="1"/>
      <c r="Y10" s="1"/>
      <c r="Z10" s="1"/>
      <c r="AA10" s="1"/>
      <c r="AB10" s="1"/>
    </row>
    <row r="11" spans="1:28" ht="24" customHeight="1" x14ac:dyDescent="0.3">
      <c r="A11" s="2"/>
      <c r="B11" s="244">
        <v>5</v>
      </c>
      <c r="C11" s="120" t="s">
        <v>222</v>
      </c>
      <c r="D11" s="121" t="s">
        <v>38</v>
      </c>
      <c r="E11" s="122" t="s">
        <v>39</v>
      </c>
      <c r="F11" s="123" t="s">
        <v>7</v>
      </c>
      <c r="G11" s="123">
        <v>1987</v>
      </c>
      <c r="H11" s="123" t="s">
        <v>10</v>
      </c>
      <c r="I11" s="276">
        <v>100.3</v>
      </c>
      <c r="J11" s="276">
        <v>99.9</v>
      </c>
      <c r="K11" s="276">
        <v>98.6</v>
      </c>
      <c r="L11" s="276">
        <v>97.6</v>
      </c>
      <c r="M11" s="276">
        <v>100.1</v>
      </c>
      <c r="N11" s="276">
        <v>100.4</v>
      </c>
      <c r="O11" s="272">
        <f t="shared" si="0"/>
        <v>596.9</v>
      </c>
      <c r="P11" s="36">
        <v>179.3</v>
      </c>
      <c r="Q11" s="164">
        <v>32.819999999999993</v>
      </c>
      <c r="R11" s="110" t="s">
        <v>7</v>
      </c>
      <c r="S11" s="3"/>
      <c r="T11" s="1"/>
      <c r="U11" s="1"/>
      <c r="V11" s="1"/>
      <c r="W11" s="1"/>
      <c r="X11" s="1"/>
      <c r="Y11" s="1"/>
      <c r="Z11" s="1"/>
      <c r="AA11" s="1"/>
      <c r="AB11" s="1"/>
    </row>
    <row r="12" spans="1:28" ht="24" customHeight="1" x14ac:dyDescent="0.3">
      <c r="A12" s="2"/>
      <c r="B12" s="244">
        <v>6</v>
      </c>
      <c r="C12" s="120" t="s">
        <v>359</v>
      </c>
      <c r="D12" s="121" t="s">
        <v>120</v>
      </c>
      <c r="E12" s="122" t="s">
        <v>121</v>
      </c>
      <c r="F12" s="123" t="s">
        <v>8</v>
      </c>
      <c r="G12" s="123">
        <v>2000</v>
      </c>
      <c r="H12" s="123" t="s">
        <v>10</v>
      </c>
      <c r="I12" s="276">
        <v>98.7</v>
      </c>
      <c r="J12" s="276">
        <v>97.5</v>
      </c>
      <c r="K12" s="276">
        <v>99.6</v>
      </c>
      <c r="L12" s="276">
        <v>103.2</v>
      </c>
      <c r="M12" s="276">
        <v>99</v>
      </c>
      <c r="N12" s="276">
        <v>102.5</v>
      </c>
      <c r="O12" s="272">
        <f t="shared" si="0"/>
        <v>600.5</v>
      </c>
      <c r="P12" s="128">
        <v>156.80000000000001</v>
      </c>
      <c r="Q12" s="164">
        <v>28.27</v>
      </c>
      <c r="R12" s="111" t="s">
        <v>8</v>
      </c>
      <c r="S12" s="3"/>
      <c r="T12" s="1"/>
      <c r="U12" s="1"/>
      <c r="V12" s="1"/>
      <c r="W12" s="1"/>
      <c r="X12" s="1"/>
      <c r="Y12" s="1"/>
      <c r="Z12" s="1"/>
      <c r="AA12" s="1"/>
      <c r="AB12" s="1"/>
    </row>
    <row r="13" spans="1:28" ht="24" customHeight="1" x14ac:dyDescent="0.3">
      <c r="A13" s="2"/>
      <c r="B13" s="244">
        <v>7</v>
      </c>
      <c r="C13" s="120" t="s">
        <v>378</v>
      </c>
      <c r="D13" s="121" t="s">
        <v>44</v>
      </c>
      <c r="E13" s="122" t="s">
        <v>45</v>
      </c>
      <c r="F13" s="123" t="s">
        <v>7</v>
      </c>
      <c r="G13" s="123">
        <v>2000</v>
      </c>
      <c r="H13" s="123" t="s">
        <v>10</v>
      </c>
      <c r="I13" s="45">
        <v>98.5</v>
      </c>
      <c r="J13" s="45">
        <v>99</v>
      </c>
      <c r="K13" s="45">
        <v>99.4</v>
      </c>
      <c r="L13" s="45">
        <v>101.5</v>
      </c>
      <c r="M13" s="45">
        <v>96.6</v>
      </c>
      <c r="N13" s="45">
        <v>97.1</v>
      </c>
      <c r="O13" s="272">
        <f t="shared" si="0"/>
        <v>592.1</v>
      </c>
      <c r="P13" s="128">
        <v>137.1</v>
      </c>
      <c r="Q13" s="164"/>
      <c r="R13" s="110"/>
      <c r="S13" s="3"/>
      <c r="T13" s="1"/>
      <c r="U13" s="1"/>
      <c r="V13" s="1"/>
      <c r="W13" s="1"/>
      <c r="X13" s="1"/>
      <c r="Y13" s="1"/>
      <c r="Z13" s="1"/>
      <c r="AA13" s="1"/>
      <c r="AB13" s="1"/>
    </row>
    <row r="14" spans="1:28" ht="24" customHeight="1" x14ac:dyDescent="0.3">
      <c r="A14" s="2"/>
      <c r="B14" s="244">
        <v>8</v>
      </c>
      <c r="C14" s="120" t="s">
        <v>332</v>
      </c>
      <c r="D14" s="121" t="s">
        <v>147</v>
      </c>
      <c r="E14" s="122" t="s">
        <v>148</v>
      </c>
      <c r="F14" s="123" t="s">
        <v>8</v>
      </c>
      <c r="G14" s="123">
        <v>2003</v>
      </c>
      <c r="H14" s="123" t="s">
        <v>10</v>
      </c>
      <c r="I14" s="45">
        <v>99.4</v>
      </c>
      <c r="J14" s="45">
        <v>99.5</v>
      </c>
      <c r="K14" s="45">
        <v>98.5</v>
      </c>
      <c r="L14" s="45">
        <v>98.5</v>
      </c>
      <c r="M14" s="45">
        <v>92.3</v>
      </c>
      <c r="N14" s="45">
        <v>96.1</v>
      </c>
      <c r="O14" s="272">
        <f t="shared" si="0"/>
        <v>584.29999999999995</v>
      </c>
      <c r="P14" s="128">
        <v>109.7</v>
      </c>
      <c r="Q14" s="164"/>
      <c r="R14" s="110"/>
      <c r="S14" s="3"/>
      <c r="T14" s="1"/>
      <c r="U14" s="1"/>
      <c r="V14" s="1"/>
      <c r="W14" s="1"/>
      <c r="X14" s="1"/>
      <c r="Y14" s="1"/>
      <c r="Z14" s="1"/>
      <c r="AA14" s="1"/>
      <c r="AB14" s="1"/>
    </row>
    <row r="15" spans="1:28" ht="24" customHeight="1" x14ac:dyDescent="0.3">
      <c r="A15" s="2"/>
      <c r="B15" s="244">
        <v>9</v>
      </c>
      <c r="C15" s="120" t="s">
        <v>198</v>
      </c>
      <c r="D15" s="121" t="s">
        <v>29</v>
      </c>
      <c r="E15" s="122" t="s">
        <v>30</v>
      </c>
      <c r="F15" s="123" t="s">
        <v>7</v>
      </c>
      <c r="G15" s="123">
        <v>1975</v>
      </c>
      <c r="H15" s="123" t="s">
        <v>10</v>
      </c>
      <c r="I15" s="276">
        <v>97.2</v>
      </c>
      <c r="J15" s="276">
        <v>95.3</v>
      </c>
      <c r="K15" s="276">
        <v>96.3</v>
      </c>
      <c r="L15" s="276">
        <v>98.3</v>
      </c>
      <c r="M15" s="276">
        <v>96.6</v>
      </c>
      <c r="N15" s="276">
        <v>97.2</v>
      </c>
      <c r="O15" s="272">
        <f t="shared" ref="O15:O18" si="1">SUM(I15:N15)</f>
        <v>580.90000000000009</v>
      </c>
      <c r="P15" s="128"/>
      <c r="Q15" s="164">
        <v>14.639999999999988</v>
      </c>
      <c r="R15" s="107" t="s">
        <v>7</v>
      </c>
      <c r="S15" s="3"/>
      <c r="T15" s="1"/>
      <c r="U15" s="1"/>
      <c r="V15" s="1"/>
      <c r="W15" s="1"/>
      <c r="X15" s="1"/>
      <c r="Y15" s="1"/>
      <c r="Z15" s="1"/>
      <c r="AA15" s="1"/>
      <c r="AB15" s="1"/>
    </row>
    <row r="16" spans="1:28" ht="24" customHeight="1" x14ac:dyDescent="0.3">
      <c r="A16" s="2"/>
      <c r="B16" s="21">
        <v>10</v>
      </c>
      <c r="C16" s="120" t="s">
        <v>376</v>
      </c>
      <c r="D16" s="121" t="s">
        <v>211</v>
      </c>
      <c r="E16" s="122" t="s">
        <v>377</v>
      </c>
      <c r="F16" s="123" t="s">
        <v>7</v>
      </c>
      <c r="G16" s="123">
        <v>1992</v>
      </c>
      <c r="H16" s="123" t="s">
        <v>10</v>
      </c>
      <c r="I16" s="276">
        <v>96.2</v>
      </c>
      <c r="J16" s="276">
        <v>93.3</v>
      </c>
      <c r="K16" s="276">
        <v>97</v>
      </c>
      <c r="L16" s="276">
        <v>94.4</v>
      </c>
      <c r="M16" s="276">
        <v>98.4</v>
      </c>
      <c r="N16" s="276">
        <v>99.6</v>
      </c>
      <c r="O16" s="272">
        <f t="shared" si="1"/>
        <v>578.9</v>
      </c>
      <c r="P16" s="128"/>
      <c r="Q16" s="164">
        <v>10.1</v>
      </c>
      <c r="R16" s="110" t="s">
        <v>7</v>
      </c>
      <c r="S16" s="3"/>
      <c r="T16" s="1"/>
      <c r="U16" s="1"/>
      <c r="V16" s="1"/>
      <c r="W16" s="1"/>
      <c r="X16" s="1"/>
      <c r="Y16" s="1"/>
      <c r="Z16" s="1"/>
      <c r="AA16" s="1"/>
      <c r="AB16" s="1"/>
    </row>
    <row r="17" spans="1:28" ht="24" customHeight="1" x14ac:dyDescent="0.3">
      <c r="A17" s="2"/>
      <c r="B17" s="244">
        <v>11</v>
      </c>
      <c r="C17" s="120" t="s">
        <v>338</v>
      </c>
      <c r="D17" s="121" t="s">
        <v>339</v>
      </c>
      <c r="E17" s="122" t="s">
        <v>340</v>
      </c>
      <c r="F17" s="123" t="s">
        <v>8</v>
      </c>
      <c r="G17" s="123">
        <v>1978</v>
      </c>
      <c r="H17" s="123" t="s">
        <v>10</v>
      </c>
      <c r="I17" s="45">
        <v>99</v>
      </c>
      <c r="J17" s="45">
        <v>94.7</v>
      </c>
      <c r="K17" s="45">
        <v>94.4</v>
      </c>
      <c r="L17" s="45">
        <v>95.3</v>
      </c>
      <c r="M17" s="45">
        <v>97.5</v>
      </c>
      <c r="N17" s="45">
        <v>94.5</v>
      </c>
      <c r="O17" s="272">
        <f t="shared" si="1"/>
        <v>575.40000000000009</v>
      </c>
      <c r="P17" s="128"/>
      <c r="Q17" s="164"/>
      <c r="R17" s="107"/>
      <c r="S17" s="3"/>
      <c r="T17" s="1"/>
      <c r="U17" s="1"/>
      <c r="V17" s="1"/>
      <c r="W17" s="1"/>
      <c r="X17" s="1"/>
      <c r="Y17" s="1"/>
      <c r="Z17" s="1"/>
      <c r="AA17" s="1"/>
      <c r="AB17" s="1"/>
    </row>
    <row r="18" spans="1:28" ht="24" customHeight="1" x14ac:dyDescent="0.3">
      <c r="A18" s="2"/>
      <c r="B18" s="83">
        <v>12</v>
      </c>
      <c r="C18" s="120" t="s">
        <v>814</v>
      </c>
      <c r="D18" s="122" t="s">
        <v>807</v>
      </c>
      <c r="E18" s="122" t="s">
        <v>808</v>
      </c>
      <c r="F18" s="123" t="s">
        <v>6</v>
      </c>
      <c r="G18" s="123">
        <v>1991</v>
      </c>
      <c r="H18" s="123" t="s">
        <v>10</v>
      </c>
      <c r="I18" s="45">
        <v>89.7</v>
      </c>
      <c r="J18" s="45">
        <v>94.2</v>
      </c>
      <c r="K18" s="45">
        <v>92.1</v>
      </c>
      <c r="L18" s="45">
        <v>88.8</v>
      </c>
      <c r="M18" s="45">
        <v>90.8</v>
      </c>
      <c r="N18" s="45">
        <v>93.2</v>
      </c>
      <c r="O18" s="272">
        <f t="shared" si="1"/>
        <v>548.80000000000007</v>
      </c>
      <c r="P18" s="36"/>
      <c r="Q18" s="164"/>
      <c r="R18" s="110"/>
      <c r="S18" s="3"/>
      <c r="T18" s="1"/>
      <c r="U18" s="1"/>
      <c r="V18" s="1"/>
      <c r="W18" s="1"/>
      <c r="X18" s="1"/>
      <c r="Y18" s="1"/>
      <c r="Z18" s="1"/>
      <c r="AA18" s="1"/>
      <c r="AB18" s="1"/>
    </row>
    <row r="19" spans="1:28" ht="27" customHeight="1" x14ac:dyDescent="0.3">
      <c r="B19" s="83" t="s">
        <v>891</v>
      </c>
      <c r="C19" s="175">
        <v>368</v>
      </c>
      <c r="D19" s="121" t="s">
        <v>896</v>
      </c>
      <c r="E19" s="121" t="s">
        <v>897</v>
      </c>
      <c r="F19" s="123" t="s">
        <v>6</v>
      </c>
      <c r="G19" s="123">
        <v>1981</v>
      </c>
      <c r="H19" s="123" t="s">
        <v>10</v>
      </c>
      <c r="I19" s="245"/>
      <c r="J19" s="128"/>
      <c r="K19" s="128"/>
      <c r="L19" s="128"/>
      <c r="M19" s="128"/>
      <c r="N19" s="245"/>
      <c r="O19" s="167"/>
      <c r="P19" s="36"/>
      <c r="Q19" s="112"/>
      <c r="R19" s="110" t="s">
        <v>6</v>
      </c>
    </row>
  </sheetData>
  <sortState xmlns:xlrd2="http://schemas.microsoft.com/office/spreadsheetml/2017/richdata2" ref="B7:R14">
    <sortCondition descending="1" ref="P7:P14"/>
  </sortState>
  <pageMargins left="0" right="0" top="0.74803149606299213" bottom="0.74803149606299213" header="0.31496062992125984" footer="0.31496062992125984"/>
  <pageSetup paperSize="9" scale="8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AB36"/>
  <sheetViews>
    <sheetView topLeftCell="A7" zoomScaleNormal="100" workbookViewId="0">
      <selection activeCell="I8" sqref="I8"/>
    </sheetView>
  </sheetViews>
  <sheetFormatPr defaultRowHeight="15" x14ac:dyDescent="0.25"/>
  <cols>
    <col min="1" max="1" width="1.42578125" style="4" customWidth="1"/>
    <col min="2" max="2" width="7.7109375" style="20" customWidth="1"/>
    <col min="3" max="3" width="10.42578125" style="7" customWidth="1"/>
    <col min="4" max="4" width="15.42578125" style="7" customWidth="1"/>
    <col min="5" max="5" width="17" style="7" customWidth="1"/>
    <col min="6" max="7" width="10.7109375" style="7" customWidth="1"/>
    <col min="8" max="8" width="8.7109375" style="7" customWidth="1"/>
    <col min="9" max="9" width="5.7109375" style="27" customWidth="1"/>
    <col min="10" max="13" width="5.7109375" style="31" customWidth="1"/>
    <col min="14" max="14" width="5.7109375" style="27" customWidth="1"/>
    <col min="15" max="15" width="9.5703125" style="35" customWidth="1"/>
    <col min="16" max="16" width="7.85546875" style="29" customWidth="1"/>
    <col min="17" max="17" width="7.140625" style="37" customWidth="1"/>
    <col min="18" max="18" width="6.28515625" style="37" customWidth="1"/>
    <col min="19" max="19" width="6.7109375" style="38" customWidth="1"/>
    <col min="20" max="20" width="5.7109375" style="29" customWidth="1"/>
    <col min="21" max="23" width="9.140625" style="4"/>
    <col min="24" max="28" width="9.140625" style="3"/>
    <col min="29" max="16384" width="9.140625" style="1"/>
  </cols>
  <sheetData>
    <row r="1" spans="1:28" ht="6" customHeight="1" x14ac:dyDescent="0.25">
      <c r="A1" s="8"/>
      <c r="B1" s="16"/>
      <c r="C1" s="22"/>
      <c r="H1" s="9"/>
      <c r="I1" s="23"/>
      <c r="J1" s="30"/>
      <c r="K1" s="30"/>
      <c r="L1" s="30"/>
      <c r="M1" s="30"/>
      <c r="N1" s="23"/>
    </row>
    <row r="2" spans="1:28" ht="18" x14ac:dyDescent="0.25">
      <c r="A2" s="8"/>
      <c r="B2" s="17"/>
      <c r="C2" s="12"/>
      <c r="D2" s="8"/>
      <c r="E2" s="8"/>
      <c r="F2" s="8"/>
      <c r="G2" s="8"/>
      <c r="H2" s="12"/>
      <c r="I2" s="39" t="s">
        <v>329</v>
      </c>
      <c r="J2" s="30"/>
      <c r="K2" s="30"/>
      <c r="L2" s="30"/>
      <c r="M2" s="30"/>
      <c r="N2" s="23"/>
    </row>
    <row r="3" spans="1:28" ht="18" x14ac:dyDescent="0.25">
      <c r="A3" s="13"/>
      <c r="B3" s="16"/>
      <c r="C3" s="22"/>
      <c r="H3" s="9"/>
      <c r="I3" s="24" t="s">
        <v>330</v>
      </c>
      <c r="J3" s="30"/>
      <c r="K3" s="30"/>
      <c r="L3" s="30"/>
      <c r="M3" s="30"/>
      <c r="N3" s="23"/>
    </row>
    <row r="4" spans="1:28" ht="21" x14ac:dyDescent="0.35">
      <c r="A4" s="2"/>
      <c r="B4" s="18"/>
      <c r="C4" s="5"/>
      <c r="D4" s="5"/>
      <c r="E4" s="6"/>
      <c r="F4" s="6"/>
      <c r="G4" s="6"/>
      <c r="H4" s="6"/>
      <c r="I4" s="25"/>
      <c r="J4" s="26"/>
      <c r="K4" s="26"/>
      <c r="L4" s="26"/>
      <c r="M4" s="26"/>
      <c r="N4" s="23"/>
      <c r="R4" s="3"/>
      <c r="S4" s="3"/>
      <c r="T4" s="1"/>
      <c r="U4" s="1"/>
      <c r="V4" s="1"/>
      <c r="W4" s="1"/>
      <c r="X4" s="1"/>
      <c r="Y4" s="1"/>
      <c r="Z4" s="1"/>
      <c r="AA4" s="1"/>
      <c r="AB4" s="1"/>
    </row>
    <row r="5" spans="1:28" ht="18.75" x14ac:dyDescent="0.3">
      <c r="A5" s="2"/>
      <c r="B5" s="173" t="s">
        <v>193</v>
      </c>
      <c r="C5" s="6"/>
      <c r="D5" s="6"/>
      <c r="E5" s="6"/>
      <c r="F5" s="6"/>
      <c r="G5" s="6"/>
      <c r="H5" s="6"/>
      <c r="I5" s="26"/>
      <c r="J5" s="26"/>
      <c r="K5" s="26"/>
      <c r="L5" s="26"/>
      <c r="M5" s="26"/>
      <c r="N5" s="33"/>
      <c r="R5" s="3"/>
      <c r="S5" s="3"/>
      <c r="T5" s="1"/>
      <c r="U5" s="1"/>
      <c r="V5" s="1"/>
      <c r="W5" s="1"/>
      <c r="X5" s="1"/>
      <c r="Y5" s="1"/>
      <c r="Z5" s="1"/>
      <c r="AA5" s="1"/>
      <c r="AB5" s="1"/>
    </row>
    <row r="6" spans="1:28" ht="38.25" customHeight="1" x14ac:dyDescent="0.25">
      <c r="A6" s="2"/>
      <c r="B6" s="125" t="s">
        <v>21</v>
      </c>
      <c r="C6" s="126" t="s">
        <v>111</v>
      </c>
      <c r="D6" s="115" t="s">
        <v>20</v>
      </c>
      <c r="E6" s="115" t="s">
        <v>112</v>
      </c>
      <c r="F6" s="116" t="s">
        <v>102</v>
      </c>
      <c r="G6" s="127" t="s">
        <v>197</v>
      </c>
      <c r="H6" s="117" t="s">
        <v>192</v>
      </c>
      <c r="I6" s="106">
        <v>1</v>
      </c>
      <c r="J6" s="106">
        <v>2</v>
      </c>
      <c r="K6" s="106">
        <v>3</v>
      </c>
      <c r="L6" s="106">
        <v>4</v>
      </c>
      <c r="M6" s="106">
        <v>5</v>
      </c>
      <c r="N6" s="106">
        <v>6</v>
      </c>
      <c r="O6" s="106" t="s">
        <v>113</v>
      </c>
      <c r="P6" s="119" t="s">
        <v>101</v>
      </c>
      <c r="Q6" s="118" t="s">
        <v>3</v>
      </c>
      <c r="R6" s="119" t="s">
        <v>4</v>
      </c>
      <c r="S6" s="3"/>
      <c r="T6" s="1"/>
      <c r="U6" s="1"/>
      <c r="V6" s="1"/>
      <c r="W6" s="1"/>
      <c r="X6" s="1"/>
      <c r="Y6" s="1"/>
      <c r="Z6" s="1"/>
      <c r="AA6" s="1"/>
      <c r="AB6" s="1"/>
    </row>
    <row r="7" spans="1:28" ht="21" customHeight="1" x14ac:dyDescent="0.3">
      <c r="B7" s="244">
        <v>1</v>
      </c>
      <c r="C7" s="244" t="s">
        <v>431</v>
      </c>
      <c r="D7" s="243" t="s">
        <v>130</v>
      </c>
      <c r="E7" s="243" t="s">
        <v>131</v>
      </c>
      <c r="F7" s="244" t="s">
        <v>6</v>
      </c>
      <c r="G7" s="244">
        <v>2005</v>
      </c>
      <c r="H7" s="244" t="s">
        <v>12</v>
      </c>
      <c r="I7" s="276">
        <v>102.7</v>
      </c>
      <c r="J7" s="276">
        <v>103.3</v>
      </c>
      <c r="K7" s="276">
        <v>104.1</v>
      </c>
      <c r="L7" s="276">
        <v>104.7</v>
      </c>
      <c r="M7" s="276">
        <v>103.4</v>
      </c>
      <c r="N7" s="276">
        <v>104.5</v>
      </c>
      <c r="O7" s="272">
        <f t="shared" ref="O7:O14" si="0">SUM(I7:N7)</f>
        <v>622.70000000000005</v>
      </c>
      <c r="P7" s="36">
        <v>246.3</v>
      </c>
      <c r="Q7" s="36">
        <v>51</v>
      </c>
      <c r="R7" s="241" t="s">
        <v>6</v>
      </c>
    </row>
    <row r="8" spans="1:28" ht="21" customHeight="1" x14ac:dyDescent="0.3">
      <c r="B8" s="244">
        <v>2</v>
      </c>
      <c r="C8" s="120" t="s">
        <v>401</v>
      </c>
      <c r="D8" s="121" t="s">
        <v>402</v>
      </c>
      <c r="E8" s="122" t="s">
        <v>403</v>
      </c>
      <c r="F8" s="123" t="s">
        <v>7</v>
      </c>
      <c r="G8" s="123">
        <v>2011</v>
      </c>
      <c r="H8" s="123" t="s">
        <v>12</v>
      </c>
      <c r="I8" s="45">
        <v>102.4</v>
      </c>
      <c r="J8" s="45">
        <v>103.6</v>
      </c>
      <c r="K8" s="45">
        <v>100.3</v>
      </c>
      <c r="L8" s="45">
        <v>101.7</v>
      </c>
      <c r="M8" s="45">
        <v>102.2</v>
      </c>
      <c r="N8" s="45">
        <v>102.2</v>
      </c>
      <c r="O8" s="272">
        <f t="shared" si="0"/>
        <v>612.4</v>
      </c>
      <c r="P8" s="128">
        <v>241.8</v>
      </c>
      <c r="Q8" s="164">
        <v>49.21</v>
      </c>
      <c r="R8" s="82" t="s">
        <v>7</v>
      </c>
    </row>
    <row r="9" spans="1:28" ht="21" customHeight="1" x14ac:dyDescent="0.3">
      <c r="B9" s="244">
        <v>3</v>
      </c>
      <c r="C9" s="120" t="s">
        <v>341</v>
      </c>
      <c r="D9" s="121" t="s">
        <v>342</v>
      </c>
      <c r="E9" s="122" t="s">
        <v>343</v>
      </c>
      <c r="F9" s="123" t="s">
        <v>8</v>
      </c>
      <c r="G9" s="123">
        <v>2009</v>
      </c>
      <c r="H9" s="123" t="s">
        <v>12</v>
      </c>
      <c r="I9" s="45">
        <v>102.9</v>
      </c>
      <c r="J9" s="45">
        <v>102.7</v>
      </c>
      <c r="K9" s="45">
        <v>100.8</v>
      </c>
      <c r="L9" s="45">
        <v>102.1</v>
      </c>
      <c r="M9" s="45">
        <v>103.3</v>
      </c>
      <c r="N9" s="45">
        <v>104.1</v>
      </c>
      <c r="O9" s="272">
        <f t="shared" si="0"/>
        <v>615.9</v>
      </c>
      <c r="P9" s="129">
        <v>222.7</v>
      </c>
      <c r="Q9" s="164">
        <v>47.23</v>
      </c>
      <c r="R9" s="82" t="s">
        <v>8</v>
      </c>
    </row>
    <row r="10" spans="1:28" ht="21" customHeight="1" x14ac:dyDescent="0.3">
      <c r="B10" s="244">
        <v>4</v>
      </c>
      <c r="C10" s="244" t="s">
        <v>404</v>
      </c>
      <c r="D10" s="243" t="s">
        <v>405</v>
      </c>
      <c r="E10" s="243" t="s">
        <v>397</v>
      </c>
      <c r="F10" s="244" t="s">
        <v>7</v>
      </c>
      <c r="G10" s="244">
        <v>2009</v>
      </c>
      <c r="H10" s="244" t="s">
        <v>12</v>
      </c>
      <c r="I10" s="45">
        <v>102.2</v>
      </c>
      <c r="J10" s="45">
        <v>102.6</v>
      </c>
      <c r="K10" s="45">
        <v>104.9</v>
      </c>
      <c r="L10" s="45">
        <v>102.9</v>
      </c>
      <c r="M10" s="45">
        <v>101.8</v>
      </c>
      <c r="N10" s="45">
        <v>101.6</v>
      </c>
      <c r="O10" s="272">
        <f t="shared" si="0"/>
        <v>616</v>
      </c>
      <c r="P10" s="36">
        <v>202.7</v>
      </c>
      <c r="Q10" s="36">
        <v>45.64</v>
      </c>
      <c r="R10" s="82" t="s">
        <v>7</v>
      </c>
    </row>
    <row r="11" spans="1:28" ht="21" customHeight="1" x14ac:dyDescent="0.3">
      <c r="B11" s="244">
        <v>5</v>
      </c>
      <c r="C11" s="244" t="s">
        <v>458</v>
      </c>
      <c r="D11" s="243" t="s">
        <v>459</v>
      </c>
      <c r="E11" s="243" t="s">
        <v>460</v>
      </c>
      <c r="F11" s="244" t="s">
        <v>6</v>
      </c>
      <c r="G11" s="244">
        <v>2009</v>
      </c>
      <c r="H11" s="244" t="s">
        <v>12</v>
      </c>
      <c r="I11" s="45">
        <v>98.9</v>
      </c>
      <c r="J11" s="45">
        <v>99.9</v>
      </c>
      <c r="K11" s="45">
        <v>100.7</v>
      </c>
      <c r="L11" s="45">
        <v>101</v>
      </c>
      <c r="M11" s="45">
        <v>101.9</v>
      </c>
      <c r="N11" s="45">
        <v>100.9</v>
      </c>
      <c r="O11" s="272">
        <f t="shared" si="0"/>
        <v>603.29999999999995</v>
      </c>
      <c r="P11" s="36">
        <v>180.8</v>
      </c>
      <c r="Q11" s="36"/>
      <c r="R11" s="82"/>
    </row>
    <row r="12" spans="1:28" ht="21" customHeight="1" x14ac:dyDescent="0.3">
      <c r="B12" s="244">
        <v>6</v>
      </c>
      <c r="C12" s="244" t="s">
        <v>484</v>
      </c>
      <c r="D12" s="243" t="s">
        <v>485</v>
      </c>
      <c r="E12" s="243" t="s">
        <v>486</v>
      </c>
      <c r="F12" s="244" t="s">
        <v>6</v>
      </c>
      <c r="G12" s="244">
        <v>2010</v>
      </c>
      <c r="H12" s="244" t="s">
        <v>12</v>
      </c>
      <c r="I12" s="276">
        <v>100.9</v>
      </c>
      <c r="J12" s="276">
        <v>102.1</v>
      </c>
      <c r="K12" s="276">
        <v>102.7</v>
      </c>
      <c r="L12" s="276">
        <v>103.8</v>
      </c>
      <c r="M12" s="276">
        <v>102.1</v>
      </c>
      <c r="N12" s="276">
        <v>101.7</v>
      </c>
      <c r="O12" s="272">
        <f t="shared" si="0"/>
        <v>613.30000000000007</v>
      </c>
      <c r="P12" s="36">
        <v>158.30000000000001</v>
      </c>
      <c r="Q12" s="36"/>
      <c r="R12" s="82"/>
    </row>
    <row r="13" spans="1:28" ht="21" customHeight="1" x14ac:dyDescent="0.3">
      <c r="B13" s="244">
        <v>7</v>
      </c>
      <c r="C13" s="244" t="s">
        <v>464</v>
      </c>
      <c r="D13" s="243" t="s">
        <v>134</v>
      </c>
      <c r="E13" s="243" t="s">
        <v>135</v>
      </c>
      <c r="F13" s="244" t="s">
        <v>6</v>
      </c>
      <c r="G13" s="244">
        <v>2004</v>
      </c>
      <c r="H13" s="244" t="s">
        <v>12</v>
      </c>
      <c r="I13" s="45">
        <v>101.2</v>
      </c>
      <c r="J13" s="45">
        <v>101.9</v>
      </c>
      <c r="K13" s="45">
        <v>102.1</v>
      </c>
      <c r="L13" s="45">
        <v>100.8</v>
      </c>
      <c r="M13" s="45">
        <v>99.2</v>
      </c>
      <c r="N13" s="45">
        <v>100.7</v>
      </c>
      <c r="O13" s="272">
        <f t="shared" si="0"/>
        <v>605.90000000000009</v>
      </c>
      <c r="P13" s="36">
        <v>138.80000000000001</v>
      </c>
      <c r="Q13" s="36">
        <v>40.28</v>
      </c>
      <c r="R13" s="242" t="s">
        <v>6</v>
      </c>
    </row>
    <row r="14" spans="1:28" ht="21" customHeight="1" x14ac:dyDescent="0.3">
      <c r="B14" s="244">
        <v>8</v>
      </c>
      <c r="C14" s="244" t="s">
        <v>468</v>
      </c>
      <c r="D14" s="243" t="s">
        <v>469</v>
      </c>
      <c r="E14" s="243" t="s">
        <v>470</v>
      </c>
      <c r="F14" s="244" t="s">
        <v>6</v>
      </c>
      <c r="G14" s="244">
        <v>2006</v>
      </c>
      <c r="H14" s="244" t="s">
        <v>12</v>
      </c>
      <c r="I14" s="45">
        <v>103.3</v>
      </c>
      <c r="J14" s="45">
        <v>102.3</v>
      </c>
      <c r="K14" s="45">
        <v>101.5</v>
      </c>
      <c r="L14" s="45">
        <v>103.9</v>
      </c>
      <c r="M14" s="45">
        <v>102.4</v>
      </c>
      <c r="N14" s="45">
        <v>99.2</v>
      </c>
      <c r="O14" s="272">
        <f t="shared" si="0"/>
        <v>612.6</v>
      </c>
      <c r="P14" s="36">
        <v>118.9</v>
      </c>
      <c r="Q14" s="36">
        <v>38.5</v>
      </c>
      <c r="R14" s="241" t="s">
        <v>6</v>
      </c>
    </row>
    <row r="15" spans="1:28" ht="21" customHeight="1" x14ac:dyDescent="0.3">
      <c r="B15" s="244">
        <v>9</v>
      </c>
      <c r="C15" s="244" t="s">
        <v>413</v>
      </c>
      <c r="D15" s="243" t="s">
        <v>414</v>
      </c>
      <c r="E15" s="243" t="s">
        <v>415</v>
      </c>
      <c r="F15" s="244" t="s">
        <v>6</v>
      </c>
      <c r="G15" s="244">
        <v>2009</v>
      </c>
      <c r="H15" s="244" t="s">
        <v>12</v>
      </c>
      <c r="I15" s="45">
        <v>99.3</v>
      </c>
      <c r="J15" s="45">
        <v>96.8</v>
      </c>
      <c r="K15" s="45">
        <v>99.2</v>
      </c>
      <c r="L15" s="45">
        <v>101.7</v>
      </c>
      <c r="M15" s="45">
        <v>100</v>
      </c>
      <c r="N15" s="45">
        <v>102.2</v>
      </c>
      <c r="O15" s="272">
        <f t="shared" ref="O15:O35" si="1">SUM(I15:N15)</f>
        <v>599.20000000000005</v>
      </c>
      <c r="P15" s="36"/>
      <c r="Q15" s="36"/>
      <c r="R15" s="82"/>
    </row>
    <row r="16" spans="1:28" ht="21" customHeight="1" x14ac:dyDescent="0.3">
      <c r="B16" s="244">
        <v>10</v>
      </c>
      <c r="C16" s="244" t="s">
        <v>448</v>
      </c>
      <c r="D16" s="243" t="s">
        <v>449</v>
      </c>
      <c r="E16" s="243" t="s">
        <v>421</v>
      </c>
      <c r="F16" s="244" t="s">
        <v>6</v>
      </c>
      <c r="G16" s="244">
        <v>2008</v>
      </c>
      <c r="H16" s="244" t="s">
        <v>12</v>
      </c>
      <c r="I16" s="45">
        <v>101.3</v>
      </c>
      <c r="J16" s="45">
        <v>98.7</v>
      </c>
      <c r="K16" s="45">
        <v>96.6</v>
      </c>
      <c r="L16" s="45">
        <v>101.1</v>
      </c>
      <c r="M16" s="45">
        <v>99.4</v>
      </c>
      <c r="N16" s="45">
        <v>99.6</v>
      </c>
      <c r="O16" s="272">
        <f t="shared" si="1"/>
        <v>596.70000000000005</v>
      </c>
      <c r="P16" s="36"/>
      <c r="Q16" s="36"/>
      <c r="R16" s="82"/>
    </row>
    <row r="17" spans="2:18" ht="21" customHeight="1" x14ac:dyDescent="0.3">
      <c r="B17" s="244">
        <v>11</v>
      </c>
      <c r="C17" s="244" t="s">
        <v>465</v>
      </c>
      <c r="D17" s="243" t="s">
        <v>466</v>
      </c>
      <c r="E17" s="243" t="s">
        <v>467</v>
      </c>
      <c r="F17" s="244" t="s">
        <v>6</v>
      </c>
      <c r="G17" s="244">
        <v>2009</v>
      </c>
      <c r="H17" s="244" t="s">
        <v>12</v>
      </c>
      <c r="I17" s="45">
        <v>100.2</v>
      </c>
      <c r="J17" s="45">
        <v>99.6</v>
      </c>
      <c r="K17" s="45">
        <v>100.3</v>
      </c>
      <c r="L17" s="45">
        <v>96.2</v>
      </c>
      <c r="M17" s="45">
        <v>100.9</v>
      </c>
      <c r="N17" s="45">
        <v>99.4</v>
      </c>
      <c r="O17" s="272">
        <f t="shared" si="1"/>
        <v>596.6</v>
      </c>
      <c r="P17" s="36"/>
      <c r="Q17" s="36"/>
      <c r="R17" s="82"/>
    </row>
    <row r="18" spans="2:18" ht="21" customHeight="1" x14ac:dyDescent="0.3">
      <c r="B18" s="244">
        <v>12</v>
      </c>
      <c r="C18" s="120" t="s">
        <v>282</v>
      </c>
      <c r="D18" s="122" t="s">
        <v>144</v>
      </c>
      <c r="E18" s="122" t="s">
        <v>145</v>
      </c>
      <c r="F18" s="124" t="s">
        <v>7</v>
      </c>
      <c r="G18" s="124">
        <v>2007</v>
      </c>
      <c r="H18" s="123" t="s">
        <v>12</v>
      </c>
      <c r="I18" s="45">
        <v>98.8</v>
      </c>
      <c r="J18" s="45">
        <v>101.2</v>
      </c>
      <c r="K18" s="45">
        <v>102.2</v>
      </c>
      <c r="L18" s="45">
        <v>95.9</v>
      </c>
      <c r="M18" s="45">
        <v>97.8</v>
      </c>
      <c r="N18" s="45">
        <v>98.3</v>
      </c>
      <c r="O18" s="272">
        <f t="shared" si="1"/>
        <v>594.20000000000005</v>
      </c>
      <c r="P18" s="128"/>
      <c r="Q18" s="164">
        <v>31.35</v>
      </c>
      <c r="R18" s="82" t="s">
        <v>7</v>
      </c>
    </row>
    <row r="19" spans="2:18" ht="21" customHeight="1" x14ac:dyDescent="0.3">
      <c r="B19" s="244">
        <v>13</v>
      </c>
      <c r="C19" s="120" t="s">
        <v>350</v>
      </c>
      <c r="D19" s="121" t="s">
        <v>342</v>
      </c>
      <c r="E19" s="122" t="s">
        <v>351</v>
      </c>
      <c r="F19" s="123" t="s">
        <v>8</v>
      </c>
      <c r="G19" s="123">
        <v>2004</v>
      </c>
      <c r="H19" s="123" t="s">
        <v>12</v>
      </c>
      <c r="I19" s="276">
        <v>96.5</v>
      </c>
      <c r="J19" s="276">
        <v>98.9</v>
      </c>
      <c r="K19" s="276">
        <v>101.3</v>
      </c>
      <c r="L19" s="276">
        <v>99.2</v>
      </c>
      <c r="M19" s="276">
        <v>100.3</v>
      </c>
      <c r="N19" s="276">
        <v>97</v>
      </c>
      <c r="O19" s="272">
        <f t="shared" si="1"/>
        <v>593.20000000000005</v>
      </c>
      <c r="P19" s="129"/>
      <c r="Q19" s="164">
        <v>29.57</v>
      </c>
      <c r="R19" s="82" t="s">
        <v>8</v>
      </c>
    </row>
    <row r="20" spans="2:18" ht="21" customHeight="1" x14ac:dyDescent="0.3">
      <c r="B20" s="244">
        <v>14</v>
      </c>
      <c r="C20" s="244" t="s">
        <v>422</v>
      </c>
      <c r="D20" s="243" t="s">
        <v>423</v>
      </c>
      <c r="E20" s="243" t="s">
        <v>131</v>
      </c>
      <c r="F20" s="244" t="s">
        <v>6</v>
      </c>
      <c r="G20" s="244">
        <v>2009</v>
      </c>
      <c r="H20" s="244" t="s">
        <v>12</v>
      </c>
      <c r="I20" s="45">
        <v>99</v>
      </c>
      <c r="J20" s="45">
        <v>100.6</v>
      </c>
      <c r="K20" s="45">
        <v>98.9</v>
      </c>
      <c r="L20" s="45">
        <v>90.9</v>
      </c>
      <c r="M20" s="45">
        <v>100.3</v>
      </c>
      <c r="N20" s="45">
        <v>101.6</v>
      </c>
      <c r="O20" s="272">
        <f t="shared" si="1"/>
        <v>591.29999999999995</v>
      </c>
      <c r="P20" s="36"/>
      <c r="Q20" s="36"/>
      <c r="R20" s="82"/>
    </row>
    <row r="21" spans="2:18" ht="21" customHeight="1" x14ac:dyDescent="0.3">
      <c r="B21" s="244">
        <v>15</v>
      </c>
      <c r="C21" s="120" t="s">
        <v>205</v>
      </c>
      <c r="D21" s="122" t="s">
        <v>390</v>
      </c>
      <c r="E21" s="122" t="s">
        <v>391</v>
      </c>
      <c r="F21" s="124" t="s">
        <v>7</v>
      </c>
      <c r="G21" s="124">
        <v>2006</v>
      </c>
      <c r="H21" s="123" t="s">
        <v>12</v>
      </c>
      <c r="I21" s="45">
        <v>97.8</v>
      </c>
      <c r="J21" s="45">
        <v>98.8</v>
      </c>
      <c r="K21" s="45">
        <v>97.2</v>
      </c>
      <c r="L21" s="45">
        <v>97.6</v>
      </c>
      <c r="M21" s="45">
        <v>97.6</v>
      </c>
      <c r="N21" s="45">
        <v>100.7</v>
      </c>
      <c r="O21" s="272">
        <f t="shared" si="1"/>
        <v>589.70000000000005</v>
      </c>
      <c r="P21" s="128"/>
      <c r="Q21" s="164"/>
      <c r="R21" s="82"/>
    </row>
    <row r="22" spans="2:18" ht="21" customHeight="1" x14ac:dyDescent="0.3">
      <c r="B22" s="244">
        <v>16</v>
      </c>
      <c r="C22" s="244" t="s">
        <v>419</v>
      </c>
      <c r="D22" s="243" t="s">
        <v>420</v>
      </c>
      <c r="E22" s="243" t="s">
        <v>421</v>
      </c>
      <c r="F22" s="244" t="s">
        <v>6</v>
      </c>
      <c r="G22" s="244">
        <v>2006</v>
      </c>
      <c r="H22" s="244" t="s">
        <v>12</v>
      </c>
      <c r="I22" s="276">
        <v>99</v>
      </c>
      <c r="J22" s="276">
        <v>100.9</v>
      </c>
      <c r="K22" s="276">
        <v>99.9</v>
      </c>
      <c r="L22" s="276">
        <v>97.3</v>
      </c>
      <c r="M22" s="276">
        <v>95.5</v>
      </c>
      <c r="N22" s="276">
        <v>96.2</v>
      </c>
      <c r="O22" s="272">
        <f t="shared" si="1"/>
        <v>588.80000000000007</v>
      </c>
      <c r="P22" s="36"/>
      <c r="Q22" s="36"/>
      <c r="R22" s="82"/>
    </row>
    <row r="23" spans="2:18" ht="21" customHeight="1" x14ac:dyDescent="0.3">
      <c r="B23" s="244">
        <v>17</v>
      </c>
      <c r="C23" s="244" t="s">
        <v>438</v>
      </c>
      <c r="D23" s="243" t="s">
        <v>439</v>
      </c>
      <c r="E23" s="243" t="s">
        <v>806</v>
      </c>
      <c r="F23" s="244" t="s">
        <v>6</v>
      </c>
      <c r="G23" s="244">
        <v>2012</v>
      </c>
      <c r="H23" s="244" t="s">
        <v>12</v>
      </c>
      <c r="I23" s="276">
        <v>99</v>
      </c>
      <c r="J23" s="276">
        <v>99.4</v>
      </c>
      <c r="K23" s="276">
        <v>93.7</v>
      </c>
      <c r="L23" s="276">
        <v>100.9</v>
      </c>
      <c r="M23" s="276">
        <v>98.8</v>
      </c>
      <c r="N23" s="276">
        <v>96.4</v>
      </c>
      <c r="O23" s="272">
        <f t="shared" si="1"/>
        <v>588.20000000000005</v>
      </c>
      <c r="P23" s="36"/>
      <c r="Q23" s="36"/>
      <c r="R23" s="82"/>
    </row>
    <row r="24" spans="2:18" ht="21" customHeight="1" x14ac:dyDescent="0.3">
      <c r="B24" s="244">
        <v>18</v>
      </c>
      <c r="C24" s="120" t="s">
        <v>251</v>
      </c>
      <c r="D24" s="121" t="s">
        <v>399</v>
      </c>
      <c r="E24" s="122" t="s">
        <v>400</v>
      </c>
      <c r="F24" s="123" t="s">
        <v>7</v>
      </c>
      <c r="G24" s="123">
        <v>2007</v>
      </c>
      <c r="H24" s="123" t="s">
        <v>12</v>
      </c>
      <c r="I24" s="45">
        <v>97.2</v>
      </c>
      <c r="J24" s="45">
        <v>99</v>
      </c>
      <c r="K24" s="45">
        <v>100.3</v>
      </c>
      <c r="L24" s="45">
        <v>100.8</v>
      </c>
      <c r="M24" s="45">
        <v>97.5</v>
      </c>
      <c r="N24" s="45">
        <v>93.3</v>
      </c>
      <c r="O24" s="272">
        <f t="shared" si="1"/>
        <v>588.1</v>
      </c>
      <c r="P24" s="128"/>
      <c r="Q24" s="164"/>
      <c r="R24" s="82"/>
    </row>
    <row r="25" spans="2:18" ht="21" customHeight="1" x14ac:dyDescent="0.3">
      <c r="B25" s="244">
        <v>19</v>
      </c>
      <c r="C25" s="120" t="s">
        <v>143</v>
      </c>
      <c r="D25" s="122" t="s">
        <v>392</v>
      </c>
      <c r="E25" s="122" t="s">
        <v>393</v>
      </c>
      <c r="F25" s="124" t="s">
        <v>7</v>
      </c>
      <c r="G25" s="124">
        <v>2009</v>
      </c>
      <c r="H25" s="123" t="s">
        <v>12</v>
      </c>
      <c r="I25" s="45">
        <v>98.3</v>
      </c>
      <c r="J25" s="45">
        <v>97</v>
      </c>
      <c r="K25" s="45">
        <v>99.3</v>
      </c>
      <c r="L25" s="45">
        <v>97.6</v>
      </c>
      <c r="M25" s="45">
        <v>95.1</v>
      </c>
      <c r="N25" s="45">
        <v>97.4</v>
      </c>
      <c r="O25" s="272">
        <f t="shared" si="1"/>
        <v>584.70000000000005</v>
      </c>
      <c r="P25" s="128"/>
      <c r="Q25" s="164"/>
      <c r="R25" s="82"/>
    </row>
    <row r="26" spans="2:18" ht="21" customHeight="1" x14ac:dyDescent="0.3">
      <c r="B26" s="244">
        <v>20</v>
      </c>
      <c r="C26" s="120" t="s">
        <v>216</v>
      </c>
      <c r="D26" s="121" t="s">
        <v>379</v>
      </c>
      <c r="E26" s="122" t="s">
        <v>380</v>
      </c>
      <c r="F26" s="123" t="s">
        <v>7</v>
      </c>
      <c r="G26" s="123">
        <v>2007</v>
      </c>
      <c r="H26" s="123" t="s">
        <v>12</v>
      </c>
      <c r="I26" s="276">
        <v>97.6</v>
      </c>
      <c r="J26" s="276">
        <v>95.6</v>
      </c>
      <c r="K26" s="276">
        <v>94.2</v>
      </c>
      <c r="L26" s="276">
        <v>98.6</v>
      </c>
      <c r="M26" s="276">
        <v>95.8</v>
      </c>
      <c r="N26" s="276">
        <v>96.8</v>
      </c>
      <c r="O26" s="272">
        <f t="shared" si="1"/>
        <v>578.6</v>
      </c>
      <c r="P26" s="129"/>
      <c r="Q26" s="164"/>
      <c r="R26" s="82"/>
    </row>
    <row r="27" spans="2:18" ht="21" customHeight="1" x14ac:dyDescent="0.3">
      <c r="B27" s="244">
        <v>21</v>
      </c>
      <c r="C27" s="244" t="s">
        <v>471</v>
      </c>
      <c r="D27" s="243" t="s">
        <v>472</v>
      </c>
      <c r="E27" s="243" t="s">
        <v>473</v>
      </c>
      <c r="F27" s="244" t="s">
        <v>6</v>
      </c>
      <c r="G27" s="244">
        <v>2011</v>
      </c>
      <c r="H27" s="244" t="s">
        <v>12</v>
      </c>
      <c r="I27" s="45">
        <v>97.9</v>
      </c>
      <c r="J27" s="45">
        <v>99.8</v>
      </c>
      <c r="K27" s="45">
        <v>97</v>
      </c>
      <c r="L27" s="45">
        <v>96.2</v>
      </c>
      <c r="M27" s="45">
        <v>95.6</v>
      </c>
      <c r="N27" s="45">
        <v>90.5</v>
      </c>
      <c r="O27" s="272">
        <f t="shared" si="1"/>
        <v>577</v>
      </c>
      <c r="P27" s="36"/>
      <c r="Q27" s="36"/>
      <c r="R27" s="82"/>
    </row>
    <row r="28" spans="2:18" ht="21" customHeight="1" x14ac:dyDescent="0.3">
      <c r="B28" s="244">
        <v>22</v>
      </c>
      <c r="C28" s="120" t="s">
        <v>367</v>
      </c>
      <c r="D28" s="121" t="s">
        <v>368</v>
      </c>
      <c r="E28" s="122" t="s">
        <v>369</v>
      </c>
      <c r="F28" s="123" t="s">
        <v>7</v>
      </c>
      <c r="G28" s="123">
        <v>2011</v>
      </c>
      <c r="H28" s="123" t="s">
        <v>12</v>
      </c>
      <c r="I28" s="45">
        <v>94</v>
      </c>
      <c r="J28" s="45">
        <v>93.9</v>
      </c>
      <c r="K28" s="45">
        <v>94.1</v>
      </c>
      <c r="L28" s="45">
        <v>98.7</v>
      </c>
      <c r="M28" s="45">
        <v>96.9</v>
      </c>
      <c r="N28" s="45">
        <v>97.6</v>
      </c>
      <c r="O28" s="272">
        <f t="shared" si="1"/>
        <v>575.20000000000005</v>
      </c>
      <c r="P28" s="129"/>
      <c r="Q28" s="164"/>
      <c r="R28" s="82"/>
    </row>
    <row r="29" spans="2:18" ht="21" customHeight="1" x14ac:dyDescent="0.3">
      <c r="B29" s="244">
        <v>23</v>
      </c>
      <c r="C29" s="120" t="s">
        <v>267</v>
      </c>
      <c r="D29" s="121" t="s">
        <v>365</v>
      </c>
      <c r="E29" s="122" t="s">
        <v>366</v>
      </c>
      <c r="F29" s="123" t="s">
        <v>7</v>
      </c>
      <c r="G29" s="123">
        <v>2008</v>
      </c>
      <c r="H29" s="123" t="s">
        <v>12</v>
      </c>
      <c r="I29" s="45">
        <v>95.6</v>
      </c>
      <c r="J29" s="45">
        <v>94.9</v>
      </c>
      <c r="K29" s="45">
        <v>95.8</v>
      </c>
      <c r="L29" s="45">
        <v>96.9</v>
      </c>
      <c r="M29" s="45">
        <v>94.4</v>
      </c>
      <c r="N29" s="45">
        <v>96.8</v>
      </c>
      <c r="O29" s="272">
        <f t="shared" si="1"/>
        <v>574.4</v>
      </c>
      <c r="P29" s="129"/>
      <c r="Q29" s="164"/>
      <c r="R29" s="82"/>
    </row>
    <row r="30" spans="2:18" ht="21" customHeight="1" x14ac:dyDescent="0.3">
      <c r="B30" s="244">
        <v>24</v>
      </c>
      <c r="C30" s="120" t="s">
        <v>249</v>
      </c>
      <c r="D30" s="121" t="s">
        <v>124</v>
      </c>
      <c r="E30" s="122" t="s">
        <v>398</v>
      </c>
      <c r="F30" s="123" t="s">
        <v>7</v>
      </c>
      <c r="G30" s="123">
        <v>2010</v>
      </c>
      <c r="H30" s="123" t="s">
        <v>12</v>
      </c>
      <c r="I30" s="45">
        <v>94.7</v>
      </c>
      <c r="J30" s="45">
        <v>98.7</v>
      </c>
      <c r="K30" s="45">
        <v>94</v>
      </c>
      <c r="L30" s="45">
        <v>94.7</v>
      </c>
      <c r="M30" s="45">
        <v>96.1</v>
      </c>
      <c r="N30" s="45">
        <v>92.3</v>
      </c>
      <c r="O30" s="272">
        <f t="shared" si="1"/>
        <v>570.49999999999989</v>
      </c>
      <c r="P30" s="128"/>
      <c r="Q30" s="164"/>
      <c r="R30" s="82"/>
    </row>
    <row r="31" spans="2:18" ht="21" customHeight="1" x14ac:dyDescent="0.3">
      <c r="B31" s="244">
        <v>25</v>
      </c>
      <c r="C31" s="244" t="s">
        <v>440</v>
      </c>
      <c r="D31" s="243" t="s">
        <v>441</v>
      </c>
      <c r="E31" s="243" t="s">
        <v>137</v>
      </c>
      <c r="F31" s="244" t="s">
        <v>6</v>
      </c>
      <c r="G31" s="244">
        <v>2012</v>
      </c>
      <c r="H31" s="244" t="s">
        <v>12</v>
      </c>
      <c r="I31" s="276">
        <v>95.9</v>
      </c>
      <c r="J31" s="276">
        <v>95.8</v>
      </c>
      <c r="K31" s="276">
        <v>93.9</v>
      </c>
      <c r="L31" s="276">
        <v>95.4</v>
      </c>
      <c r="M31" s="276">
        <v>92.1</v>
      </c>
      <c r="N31" s="276">
        <v>95.5</v>
      </c>
      <c r="O31" s="272">
        <f t="shared" si="1"/>
        <v>568.6</v>
      </c>
      <c r="P31" s="36"/>
      <c r="Q31" s="36"/>
      <c r="R31" s="82"/>
    </row>
    <row r="32" spans="2:18" ht="21" customHeight="1" x14ac:dyDescent="0.3">
      <c r="B32" s="244">
        <v>26</v>
      </c>
      <c r="C32" s="244" t="s">
        <v>450</v>
      </c>
      <c r="D32" s="243" t="s">
        <v>451</v>
      </c>
      <c r="E32" s="243" t="s">
        <v>452</v>
      </c>
      <c r="F32" s="244" t="s">
        <v>6</v>
      </c>
      <c r="G32" s="244">
        <v>2009</v>
      </c>
      <c r="H32" s="244" t="s">
        <v>12</v>
      </c>
      <c r="I32" s="108">
        <v>96.7</v>
      </c>
      <c r="J32" s="108">
        <v>97.6</v>
      </c>
      <c r="K32" s="108">
        <v>96.8</v>
      </c>
      <c r="L32" s="108">
        <v>92</v>
      </c>
      <c r="M32" s="108">
        <v>92.1</v>
      </c>
      <c r="N32" s="108">
        <v>92.1</v>
      </c>
      <c r="O32" s="272">
        <f t="shared" si="1"/>
        <v>567.30000000000007</v>
      </c>
      <c r="P32" s="36"/>
      <c r="Q32" s="36"/>
      <c r="R32" s="82"/>
    </row>
    <row r="33" spans="2:18" ht="21" customHeight="1" x14ac:dyDescent="0.3">
      <c r="B33" s="244">
        <v>27</v>
      </c>
      <c r="C33" s="120" t="s">
        <v>360</v>
      </c>
      <c r="D33" s="121" t="s">
        <v>361</v>
      </c>
      <c r="E33" s="122" t="s">
        <v>362</v>
      </c>
      <c r="F33" s="123" t="s">
        <v>8</v>
      </c>
      <c r="G33" s="123">
        <v>2009</v>
      </c>
      <c r="H33" s="123" t="s">
        <v>12</v>
      </c>
      <c r="I33" s="276">
        <v>91.7</v>
      </c>
      <c r="J33" s="276">
        <v>94.1</v>
      </c>
      <c r="K33" s="276">
        <v>94.1</v>
      </c>
      <c r="L33" s="276">
        <v>93</v>
      </c>
      <c r="M33" s="276">
        <v>96</v>
      </c>
      <c r="N33" s="276">
        <v>95.3</v>
      </c>
      <c r="O33" s="272">
        <f t="shared" si="1"/>
        <v>564.19999999999993</v>
      </c>
      <c r="P33" s="129"/>
      <c r="Q33" s="164">
        <v>4.5599999999999996</v>
      </c>
      <c r="R33" s="82" t="s">
        <v>8</v>
      </c>
    </row>
    <row r="34" spans="2:18" ht="21" customHeight="1" x14ac:dyDescent="0.3">
      <c r="B34" s="244">
        <v>28</v>
      </c>
      <c r="C34" s="120" t="s">
        <v>239</v>
      </c>
      <c r="D34" s="121" t="s">
        <v>142</v>
      </c>
      <c r="E34" s="122" t="s">
        <v>370</v>
      </c>
      <c r="F34" s="123" t="s">
        <v>7</v>
      </c>
      <c r="G34" s="123">
        <v>2011</v>
      </c>
      <c r="H34" s="123" t="s">
        <v>12</v>
      </c>
      <c r="I34" s="45">
        <v>89.9</v>
      </c>
      <c r="J34" s="45">
        <v>90.6</v>
      </c>
      <c r="K34" s="45">
        <v>96.1</v>
      </c>
      <c r="L34" s="45">
        <v>96.6</v>
      </c>
      <c r="M34" s="45">
        <v>95</v>
      </c>
      <c r="N34" s="45">
        <v>94.4</v>
      </c>
      <c r="O34" s="272">
        <f t="shared" si="1"/>
        <v>562.6</v>
      </c>
      <c r="P34" s="129"/>
      <c r="Q34" s="164"/>
      <c r="R34" s="82"/>
    </row>
    <row r="35" spans="2:18" ht="21" customHeight="1" x14ac:dyDescent="0.3">
      <c r="B35" s="244">
        <v>29</v>
      </c>
      <c r="C35" s="120" t="s">
        <v>233</v>
      </c>
      <c r="D35" s="121" t="s">
        <v>363</v>
      </c>
      <c r="E35" s="122" t="s">
        <v>364</v>
      </c>
      <c r="F35" s="123" t="s">
        <v>7</v>
      </c>
      <c r="G35" s="123">
        <v>2008</v>
      </c>
      <c r="H35" s="123" t="s">
        <v>12</v>
      </c>
      <c r="I35" s="45">
        <v>84.4</v>
      </c>
      <c r="J35" s="45">
        <v>95.3</v>
      </c>
      <c r="K35" s="45">
        <v>91.4</v>
      </c>
      <c r="L35" s="45">
        <v>94.4</v>
      </c>
      <c r="M35" s="45">
        <v>95.9</v>
      </c>
      <c r="N35" s="45">
        <v>89</v>
      </c>
      <c r="O35" s="272">
        <f t="shared" si="1"/>
        <v>550.4</v>
      </c>
      <c r="P35" s="129"/>
      <c r="Q35" s="164"/>
      <c r="R35" s="82"/>
    </row>
    <row r="36" spans="2:18" ht="24" customHeight="1" x14ac:dyDescent="0.25">
      <c r="B36" s="83" t="s">
        <v>891</v>
      </c>
      <c r="C36" s="306" t="s">
        <v>433</v>
      </c>
      <c r="D36" s="330" t="s">
        <v>149</v>
      </c>
      <c r="E36" s="330" t="s">
        <v>434</v>
      </c>
      <c r="F36" s="306" t="s">
        <v>6</v>
      </c>
      <c r="G36" s="306">
        <v>2010</v>
      </c>
      <c r="H36" s="306" t="s">
        <v>12</v>
      </c>
      <c r="I36" s="245"/>
      <c r="J36" s="128"/>
      <c r="K36" s="128"/>
      <c r="L36" s="128"/>
      <c r="M36" s="128"/>
      <c r="N36" s="245"/>
      <c r="O36" s="167"/>
      <c r="P36" s="36"/>
      <c r="Q36" s="112"/>
      <c r="R36" s="112"/>
    </row>
  </sheetData>
  <sortState xmlns:xlrd2="http://schemas.microsoft.com/office/spreadsheetml/2017/richdata2" ref="B7:R14">
    <sortCondition descending="1" ref="P7:P14"/>
  </sortState>
  <pageMargins left="0.23622047244094491" right="0.23622047244094491" top="0.74803149606299213" bottom="0.74803149606299213" header="0.31496062992125984" footer="0.31496062992125984"/>
  <pageSetup paperSize="9" scale="8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AB18"/>
  <sheetViews>
    <sheetView topLeftCell="B2" zoomScaleNormal="100" workbookViewId="0">
      <selection activeCell="B2" sqref="B2"/>
    </sheetView>
  </sheetViews>
  <sheetFormatPr defaultRowHeight="15" x14ac:dyDescent="0.25"/>
  <cols>
    <col min="1" max="1" width="1.42578125" style="4" customWidth="1"/>
    <col min="2" max="2" width="7.7109375" style="20" customWidth="1"/>
    <col min="3" max="3" width="10.7109375" style="4" customWidth="1"/>
    <col min="4" max="4" width="15.7109375" style="7" customWidth="1"/>
    <col min="5" max="5" width="17.5703125" style="7" customWidth="1"/>
    <col min="6" max="6" width="9.42578125" style="7" customWidth="1"/>
    <col min="7" max="7" width="9.28515625" style="7" customWidth="1"/>
    <col min="8" max="8" width="9.140625" style="7" customWidth="1"/>
    <col min="9" max="9" width="5.7109375" style="27" customWidth="1"/>
    <col min="10" max="13" width="5.7109375" style="31" customWidth="1"/>
    <col min="14" max="14" width="5.7109375" style="27" customWidth="1"/>
    <col min="15" max="15" width="9.5703125" style="35" customWidth="1"/>
    <col min="16" max="16" width="8" style="29" customWidth="1"/>
    <col min="17" max="17" width="7.140625" style="37" customWidth="1"/>
    <col min="18" max="18" width="6.28515625" style="37" customWidth="1"/>
    <col min="19" max="19" width="6.7109375" style="38" customWidth="1"/>
    <col min="20" max="20" width="5.7109375" style="29" customWidth="1"/>
    <col min="21" max="23" width="9.140625" style="4"/>
    <col min="24" max="28" width="9.140625" style="3"/>
    <col min="29" max="16384" width="9.140625" style="1"/>
  </cols>
  <sheetData>
    <row r="1" spans="1:28" ht="6" customHeight="1" x14ac:dyDescent="0.25">
      <c r="A1" s="8"/>
      <c r="B1" s="16"/>
      <c r="C1" s="141"/>
      <c r="H1" s="9"/>
      <c r="I1" s="23"/>
      <c r="J1" s="30"/>
      <c r="K1" s="30"/>
      <c r="L1" s="30"/>
      <c r="M1" s="30"/>
      <c r="N1" s="23"/>
    </row>
    <row r="2" spans="1:28" ht="18" x14ac:dyDescent="0.25">
      <c r="A2" s="8"/>
      <c r="B2" s="17"/>
      <c r="C2" s="11"/>
      <c r="D2" s="8"/>
      <c r="E2" s="8"/>
      <c r="F2" s="8"/>
      <c r="G2" s="8"/>
      <c r="H2" s="12"/>
      <c r="I2" s="39" t="s">
        <v>329</v>
      </c>
      <c r="J2" s="30"/>
      <c r="K2" s="30"/>
      <c r="L2" s="30"/>
      <c r="M2" s="30"/>
      <c r="N2" s="23"/>
    </row>
    <row r="3" spans="1:28" ht="18" x14ac:dyDescent="0.25">
      <c r="A3" s="13"/>
      <c r="B3" s="16"/>
      <c r="C3" s="141"/>
      <c r="H3" s="9"/>
      <c r="I3" s="24" t="s">
        <v>330</v>
      </c>
      <c r="J3" s="30"/>
      <c r="K3" s="30"/>
      <c r="L3" s="30"/>
      <c r="M3" s="30"/>
      <c r="N3" s="23"/>
    </row>
    <row r="4" spans="1:28" ht="21" x14ac:dyDescent="0.35">
      <c r="A4" s="2"/>
      <c r="B4" s="18"/>
      <c r="C4" s="28"/>
      <c r="D4" s="5"/>
      <c r="E4" s="6"/>
      <c r="F4" s="6"/>
      <c r="G4" s="6"/>
      <c r="H4" s="6"/>
      <c r="I4" s="25"/>
      <c r="J4" s="26"/>
      <c r="K4" s="26"/>
      <c r="L4" s="26"/>
      <c r="M4" s="26"/>
      <c r="N4" s="23"/>
      <c r="R4" s="3"/>
      <c r="S4" s="3"/>
      <c r="T4" s="1"/>
      <c r="U4" s="1"/>
      <c r="V4" s="1"/>
      <c r="W4" s="1"/>
      <c r="X4" s="1"/>
      <c r="Y4" s="1"/>
      <c r="Z4" s="1"/>
      <c r="AA4" s="1"/>
      <c r="AB4" s="1"/>
    </row>
    <row r="5" spans="1:28" ht="18.75" x14ac:dyDescent="0.3">
      <c r="A5" s="2"/>
      <c r="B5" s="173" t="s">
        <v>194</v>
      </c>
      <c r="C5" s="2"/>
      <c r="D5" s="6"/>
      <c r="E5" s="6"/>
      <c r="F5" s="6"/>
      <c r="G5" s="6"/>
      <c r="H5" s="6"/>
      <c r="I5" s="26"/>
      <c r="J5" s="26"/>
      <c r="K5" s="26"/>
      <c r="L5" s="26"/>
      <c r="M5" s="26"/>
      <c r="N5" s="33"/>
      <c r="R5" s="3"/>
      <c r="S5" s="3"/>
      <c r="T5" s="1"/>
      <c r="U5" s="1"/>
      <c r="V5" s="1"/>
      <c r="W5" s="1"/>
      <c r="X5" s="1"/>
      <c r="Y5" s="1"/>
      <c r="Z5" s="1"/>
      <c r="AA5" s="1"/>
      <c r="AB5" s="1"/>
    </row>
    <row r="6" spans="1:28" ht="31.5" x14ac:dyDescent="0.25">
      <c r="A6" s="2"/>
      <c r="B6" s="113" t="s">
        <v>21</v>
      </c>
      <c r="C6" s="114" t="s">
        <v>111</v>
      </c>
      <c r="D6" s="115" t="s">
        <v>20</v>
      </c>
      <c r="E6" s="115" t="s">
        <v>112</v>
      </c>
      <c r="F6" s="116" t="s">
        <v>102</v>
      </c>
      <c r="G6" s="127" t="s">
        <v>197</v>
      </c>
      <c r="H6" s="117" t="s">
        <v>192</v>
      </c>
      <c r="I6" s="106">
        <v>1</v>
      </c>
      <c r="J6" s="106">
        <v>2</v>
      </c>
      <c r="K6" s="106">
        <v>3</v>
      </c>
      <c r="L6" s="106">
        <v>4</v>
      </c>
      <c r="M6" s="106">
        <v>5</v>
      </c>
      <c r="N6" s="106">
        <v>6</v>
      </c>
      <c r="O6" s="106" t="s">
        <v>113</v>
      </c>
      <c r="P6" s="119" t="s">
        <v>101</v>
      </c>
      <c r="Q6" s="118" t="s">
        <v>3</v>
      </c>
      <c r="R6" s="119" t="s">
        <v>4</v>
      </c>
      <c r="S6" s="3"/>
      <c r="T6" s="1"/>
      <c r="U6" s="1"/>
      <c r="V6" s="1"/>
      <c r="W6" s="1"/>
      <c r="X6" s="1"/>
      <c r="Y6" s="1"/>
      <c r="Z6" s="1"/>
      <c r="AA6" s="1"/>
      <c r="AB6" s="1"/>
    </row>
    <row r="7" spans="1:28" ht="18.75" x14ac:dyDescent="0.3">
      <c r="B7" s="244">
        <v>1</v>
      </c>
      <c r="C7" s="246" t="s">
        <v>221</v>
      </c>
      <c r="D7" s="247" t="s">
        <v>180</v>
      </c>
      <c r="E7" s="248" t="s">
        <v>181</v>
      </c>
      <c r="F7" s="249" t="s">
        <v>7</v>
      </c>
      <c r="G7" s="249">
        <v>2008</v>
      </c>
      <c r="H7" s="249" t="s">
        <v>5</v>
      </c>
      <c r="I7" s="276">
        <v>103.5</v>
      </c>
      <c r="J7" s="276">
        <v>104.4</v>
      </c>
      <c r="K7" s="276">
        <v>103.9</v>
      </c>
      <c r="L7" s="276">
        <v>104.7</v>
      </c>
      <c r="M7" s="276">
        <v>105.8</v>
      </c>
      <c r="N7" s="276">
        <v>103.1</v>
      </c>
      <c r="O7" s="272">
        <f t="shared" ref="O7:O18" si="0">SUM(I7:N7)</f>
        <v>625.4</v>
      </c>
      <c r="P7" s="36">
        <v>249.9</v>
      </c>
      <c r="Q7" s="164">
        <v>51</v>
      </c>
      <c r="R7" s="82" t="s">
        <v>7</v>
      </c>
    </row>
    <row r="8" spans="1:28" ht="18.75" x14ac:dyDescent="0.3">
      <c r="B8" s="244">
        <v>2</v>
      </c>
      <c r="C8" s="246" t="s">
        <v>125</v>
      </c>
      <c r="D8" s="247" t="s">
        <v>168</v>
      </c>
      <c r="E8" s="248" t="s">
        <v>169</v>
      </c>
      <c r="F8" s="249" t="s">
        <v>8</v>
      </c>
      <c r="G8" s="249">
        <v>2003</v>
      </c>
      <c r="H8" s="249" t="s">
        <v>5</v>
      </c>
      <c r="I8" s="45">
        <v>101.8</v>
      </c>
      <c r="J8" s="45">
        <v>104.5</v>
      </c>
      <c r="K8" s="45">
        <v>102.6</v>
      </c>
      <c r="L8" s="45">
        <v>104.3</v>
      </c>
      <c r="M8" s="45">
        <v>102.9</v>
      </c>
      <c r="N8" s="45">
        <v>103.3</v>
      </c>
      <c r="O8" s="272">
        <f t="shared" si="0"/>
        <v>619.4</v>
      </c>
      <c r="P8" s="36">
        <v>244.9</v>
      </c>
      <c r="Q8" s="164">
        <v>46.45</v>
      </c>
      <c r="R8" s="82" t="s">
        <v>8</v>
      </c>
    </row>
    <row r="9" spans="1:28" ht="18.75" x14ac:dyDescent="0.3">
      <c r="B9" s="244">
        <v>3</v>
      </c>
      <c r="C9" s="246" t="s">
        <v>411</v>
      </c>
      <c r="D9" s="247" t="s">
        <v>165</v>
      </c>
      <c r="E9" s="248" t="s">
        <v>412</v>
      </c>
      <c r="F9" s="249" t="s">
        <v>7</v>
      </c>
      <c r="G9" s="249">
        <v>1997</v>
      </c>
      <c r="H9" s="249" t="s">
        <v>5</v>
      </c>
      <c r="I9" s="45">
        <v>103.7</v>
      </c>
      <c r="J9" s="45">
        <v>103.7</v>
      </c>
      <c r="K9" s="45">
        <v>100.5</v>
      </c>
      <c r="L9" s="45">
        <v>103.5</v>
      </c>
      <c r="M9" s="45">
        <v>104.2</v>
      </c>
      <c r="N9" s="45">
        <v>103.8</v>
      </c>
      <c r="O9" s="272">
        <f t="shared" si="0"/>
        <v>619.4</v>
      </c>
      <c r="P9" s="36">
        <v>221.1</v>
      </c>
      <c r="Q9" s="164">
        <v>41.91</v>
      </c>
      <c r="R9" s="82" t="s">
        <v>7</v>
      </c>
    </row>
    <row r="10" spans="1:28" ht="18.75" x14ac:dyDescent="0.3">
      <c r="B10" s="244">
        <v>4</v>
      </c>
      <c r="C10" s="246" t="s">
        <v>347</v>
      </c>
      <c r="D10" s="247" t="s">
        <v>348</v>
      </c>
      <c r="E10" s="248" t="s">
        <v>349</v>
      </c>
      <c r="F10" s="249" t="s">
        <v>8</v>
      </c>
      <c r="G10" s="249">
        <v>2009</v>
      </c>
      <c r="H10" s="244" t="s">
        <v>5</v>
      </c>
      <c r="I10" s="276">
        <v>99.1</v>
      </c>
      <c r="J10" s="276">
        <v>102.8</v>
      </c>
      <c r="K10" s="276">
        <v>100.9</v>
      </c>
      <c r="L10" s="276">
        <v>99.7</v>
      </c>
      <c r="M10" s="276">
        <v>100.2</v>
      </c>
      <c r="N10" s="276">
        <v>103</v>
      </c>
      <c r="O10" s="272">
        <f t="shared" si="0"/>
        <v>605.69999999999993</v>
      </c>
      <c r="P10" s="128">
        <v>201.3</v>
      </c>
      <c r="Q10" s="164"/>
      <c r="R10" s="123"/>
    </row>
    <row r="11" spans="1:28" ht="18.75" x14ac:dyDescent="0.3">
      <c r="B11" s="244">
        <v>5</v>
      </c>
      <c r="C11" s="246" t="s">
        <v>203</v>
      </c>
      <c r="D11" s="247" t="s">
        <v>25</v>
      </c>
      <c r="E11" s="248" t="s">
        <v>333</v>
      </c>
      <c r="F11" s="249" t="s">
        <v>8</v>
      </c>
      <c r="G11" s="249">
        <v>2009</v>
      </c>
      <c r="H11" s="249" t="s">
        <v>5</v>
      </c>
      <c r="I11" s="45">
        <v>102.9</v>
      </c>
      <c r="J11" s="45">
        <v>99.9</v>
      </c>
      <c r="K11" s="45">
        <v>102.9</v>
      </c>
      <c r="L11" s="45">
        <v>102.2</v>
      </c>
      <c r="M11" s="45">
        <v>98.9</v>
      </c>
      <c r="N11" s="45">
        <v>103.2</v>
      </c>
      <c r="O11" s="272">
        <f t="shared" si="0"/>
        <v>610.00000000000011</v>
      </c>
      <c r="P11" s="36">
        <v>181.5</v>
      </c>
      <c r="Q11" s="164">
        <v>32.819999999999993</v>
      </c>
      <c r="R11" s="82" t="s">
        <v>8</v>
      </c>
    </row>
    <row r="12" spans="1:28" ht="18.75" x14ac:dyDescent="0.3">
      <c r="B12" s="244">
        <v>6</v>
      </c>
      <c r="C12" s="244" t="s">
        <v>474</v>
      </c>
      <c r="D12" s="243" t="s">
        <v>155</v>
      </c>
      <c r="E12" s="243" t="s">
        <v>156</v>
      </c>
      <c r="F12" s="244" t="s">
        <v>6</v>
      </c>
      <c r="G12" s="244">
        <v>2001</v>
      </c>
      <c r="H12" s="244" t="s">
        <v>5</v>
      </c>
      <c r="I12" s="45">
        <v>102.2</v>
      </c>
      <c r="J12" s="45">
        <v>101.4</v>
      </c>
      <c r="K12" s="45">
        <v>104.8</v>
      </c>
      <c r="L12" s="45">
        <v>103.1</v>
      </c>
      <c r="M12" s="45">
        <v>101.5</v>
      </c>
      <c r="N12" s="45">
        <v>97.9</v>
      </c>
      <c r="O12" s="272">
        <f t="shared" si="0"/>
        <v>610.9</v>
      </c>
      <c r="P12" s="36">
        <v>160.5</v>
      </c>
      <c r="Q12" s="36">
        <v>28.28</v>
      </c>
      <c r="R12" s="241" t="s">
        <v>6</v>
      </c>
    </row>
    <row r="13" spans="1:28" ht="18.75" x14ac:dyDescent="0.3">
      <c r="B13" s="244">
        <v>7</v>
      </c>
      <c r="C13" s="246" t="s">
        <v>432</v>
      </c>
      <c r="D13" s="247" t="s">
        <v>170</v>
      </c>
      <c r="E13" s="248" t="s">
        <v>171</v>
      </c>
      <c r="F13" s="249" t="s">
        <v>6</v>
      </c>
      <c r="G13" s="249">
        <v>2004</v>
      </c>
      <c r="H13" s="278" t="s">
        <v>5</v>
      </c>
      <c r="I13" s="45">
        <v>101.5</v>
      </c>
      <c r="J13" s="45">
        <v>103.4</v>
      </c>
      <c r="K13" s="45">
        <v>99.7</v>
      </c>
      <c r="L13" s="45">
        <v>100.5</v>
      </c>
      <c r="M13" s="45">
        <v>101.4</v>
      </c>
      <c r="N13" s="45">
        <v>101.6</v>
      </c>
      <c r="O13" s="272">
        <f t="shared" si="0"/>
        <v>608.1</v>
      </c>
      <c r="P13" s="36">
        <v>140.4</v>
      </c>
      <c r="Q13" s="164">
        <v>23.72999999999999</v>
      </c>
      <c r="R13" s="241" t="s">
        <v>6</v>
      </c>
    </row>
    <row r="14" spans="1:28" ht="18.75" x14ac:dyDescent="0.3">
      <c r="B14" s="244">
        <v>8</v>
      </c>
      <c r="C14" s="244" t="s">
        <v>424</v>
      </c>
      <c r="D14" s="243" t="s">
        <v>186</v>
      </c>
      <c r="E14" s="243" t="s">
        <v>475</v>
      </c>
      <c r="F14" s="244" t="s">
        <v>6</v>
      </c>
      <c r="G14" s="244">
        <v>2005</v>
      </c>
      <c r="H14" s="250" t="s">
        <v>5</v>
      </c>
      <c r="I14" s="276">
        <v>100.6</v>
      </c>
      <c r="J14" s="276">
        <v>98.5</v>
      </c>
      <c r="K14" s="276">
        <v>101.9</v>
      </c>
      <c r="L14" s="276">
        <v>104.2</v>
      </c>
      <c r="M14" s="276">
        <v>99.8</v>
      </c>
      <c r="N14" s="276">
        <v>102.7</v>
      </c>
      <c r="O14" s="272">
        <f t="shared" si="0"/>
        <v>607.70000000000005</v>
      </c>
      <c r="P14" s="36">
        <v>116.8</v>
      </c>
      <c r="Q14" s="112"/>
      <c r="R14" s="123"/>
    </row>
    <row r="15" spans="1:28" ht="18.75" x14ac:dyDescent="0.3">
      <c r="B15" s="244">
        <v>9</v>
      </c>
      <c r="C15" s="244" t="s">
        <v>487</v>
      </c>
      <c r="D15" s="243" t="s">
        <v>488</v>
      </c>
      <c r="E15" s="243" t="s">
        <v>489</v>
      </c>
      <c r="F15" s="244" t="s">
        <v>6</v>
      </c>
      <c r="G15" s="244">
        <v>2001</v>
      </c>
      <c r="H15" s="277" t="s">
        <v>5</v>
      </c>
      <c r="I15" s="245">
        <v>101.3</v>
      </c>
      <c r="J15" s="128">
        <v>102.3</v>
      </c>
      <c r="K15" s="128">
        <v>98.7</v>
      </c>
      <c r="L15" s="128">
        <v>98.7</v>
      </c>
      <c r="M15" s="128">
        <v>99.9</v>
      </c>
      <c r="N15" s="245">
        <v>100.8</v>
      </c>
      <c r="O15" s="272">
        <f t="shared" si="0"/>
        <v>601.69999999999993</v>
      </c>
      <c r="P15" s="36"/>
      <c r="Q15" s="112">
        <v>14.639999999999988</v>
      </c>
      <c r="R15" s="241" t="s">
        <v>6</v>
      </c>
    </row>
    <row r="16" spans="1:28" ht="18.75" x14ac:dyDescent="0.3">
      <c r="B16" s="244">
        <v>10</v>
      </c>
      <c r="C16" s="246" t="s">
        <v>141</v>
      </c>
      <c r="D16" s="248" t="s">
        <v>42</v>
      </c>
      <c r="E16" s="248" t="s">
        <v>43</v>
      </c>
      <c r="F16" s="249" t="s">
        <v>7</v>
      </c>
      <c r="G16" s="249">
        <v>1993</v>
      </c>
      <c r="H16" s="249" t="s">
        <v>5</v>
      </c>
      <c r="I16" s="276">
        <v>98.8</v>
      </c>
      <c r="J16" s="276">
        <v>99.6</v>
      </c>
      <c r="K16" s="276">
        <v>101</v>
      </c>
      <c r="L16" s="276">
        <v>97.9</v>
      </c>
      <c r="M16" s="276">
        <v>96.7</v>
      </c>
      <c r="N16" s="276">
        <v>98.5</v>
      </c>
      <c r="O16" s="272">
        <f t="shared" si="0"/>
        <v>592.5</v>
      </c>
      <c r="P16" s="36"/>
      <c r="Q16" s="164"/>
      <c r="R16" s="82"/>
    </row>
    <row r="17" spans="2:18" ht="18.75" x14ac:dyDescent="0.3">
      <c r="B17" s="244">
        <v>11</v>
      </c>
      <c r="C17" s="246" t="s">
        <v>262</v>
      </c>
      <c r="D17" s="248" t="s">
        <v>28</v>
      </c>
      <c r="E17" s="248" t="s">
        <v>158</v>
      </c>
      <c r="F17" s="249" t="s">
        <v>7</v>
      </c>
      <c r="G17" s="249">
        <v>1997</v>
      </c>
      <c r="H17" s="249" t="s">
        <v>5</v>
      </c>
      <c r="I17" s="276">
        <v>97</v>
      </c>
      <c r="J17" s="276">
        <v>100.7</v>
      </c>
      <c r="K17" s="276">
        <v>95.8</v>
      </c>
      <c r="L17" s="276">
        <v>99</v>
      </c>
      <c r="M17" s="276">
        <v>98</v>
      </c>
      <c r="N17" s="276">
        <v>99.3</v>
      </c>
      <c r="O17" s="272">
        <f t="shared" si="0"/>
        <v>589.79999999999995</v>
      </c>
      <c r="P17" s="36"/>
      <c r="Q17" s="164">
        <v>5.5499999999999883</v>
      </c>
      <c r="R17" s="82" t="s">
        <v>7</v>
      </c>
    </row>
    <row r="18" spans="2:18" ht="18.75" x14ac:dyDescent="0.3">
      <c r="B18" s="244">
        <v>12</v>
      </c>
      <c r="C18" s="246" t="s">
        <v>352</v>
      </c>
      <c r="D18" s="247" t="s">
        <v>353</v>
      </c>
      <c r="E18" s="248" t="s">
        <v>354</v>
      </c>
      <c r="F18" s="249" t="s">
        <v>8</v>
      </c>
      <c r="G18" s="249">
        <v>1953</v>
      </c>
      <c r="H18" s="249" t="s">
        <v>5</v>
      </c>
      <c r="I18" s="276">
        <v>98.4</v>
      </c>
      <c r="J18" s="276">
        <v>96.9</v>
      </c>
      <c r="K18" s="276">
        <v>98.7</v>
      </c>
      <c r="L18" s="276">
        <v>98</v>
      </c>
      <c r="M18" s="276">
        <v>97.9</v>
      </c>
      <c r="N18" s="276">
        <v>98.1</v>
      </c>
      <c r="O18" s="272">
        <f t="shared" si="0"/>
        <v>588</v>
      </c>
      <c r="P18" s="36"/>
      <c r="Q18" s="164">
        <v>1</v>
      </c>
      <c r="R18" s="82" t="s">
        <v>8</v>
      </c>
    </row>
  </sheetData>
  <sortState xmlns:xlrd2="http://schemas.microsoft.com/office/spreadsheetml/2017/richdata2" ref="B7:R14">
    <sortCondition descending="1" ref="P7:P14"/>
  </sortState>
  <pageMargins left="0.23622047244094491" right="0.23622047244094491" top="0.74803149606299213" bottom="0.74803149606299213" header="0.31496062992125984" footer="0.31496062992125984"/>
  <pageSetup paperSize="9"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AB37"/>
  <sheetViews>
    <sheetView topLeftCell="A10" zoomScaleNormal="100" workbookViewId="0">
      <selection activeCell="B2" sqref="B2"/>
    </sheetView>
  </sheetViews>
  <sheetFormatPr defaultRowHeight="15" x14ac:dyDescent="0.25"/>
  <cols>
    <col min="1" max="1" width="1.42578125" style="4" customWidth="1"/>
    <col min="2" max="2" width="6.140625" style="20" customWidth="1"/>
    <col min="3" max="3" width="9.140625" style="7" customWidth="1"/>
    <col min="4" max="4" width="19.5703125" style="7" customWidth="1"/>
    <col min="5" max="5" width="16.42578125" style="7" customWidth="1"/>
    <col min="6" max="6" width="8.42578125" style="7" customWidth="1"/>
    <col min="7" max="7" width="10.7109375" style="7" customWidth="1"/>
    <col min="8" max="8" width="8" style="7" customWidth="1"/>
    <col min="9" max="9" width="5.7109375" style="27" customWidth="1"/>
    <col min="10" max="13" width="5.7109375" style="31" customWidth="1"/>
    <col min="14" max="14" width="5.7109375" style="27" customWidth="1"/>
    <col min="15" max="15" width="10.42578125" style="35" customWidth="1"/>
    <col min="16" max="16" width="8" style="29" customWidth="1"/>
    <col min="17" max="17" width="7.140625" style="37" customWidth="1"/>
    <col min="18" max="18" width="6.28515625" style="37" customWidth="1"/>
    <col min="19" max="19" width="6.7109375" style="38" customWidth="1"/>
    <col min="20" max="20" width="5.7109375" style="29" customWidth="1"/>
    <col min="21" max="23" width="9.140625" style="4"/>
    <col min="24" max="28" width="9.140625" style="3"/>
    <col min="29" max="16384" width="9.140625" style="1"/>
  </cols>
  <sheetData>
    <row r="1" spans="1:28" ht="6" customHeight="1" x14ac:dyDescent="0.25">
      <c r="A1" s="8"/>
      <c r="B1" s="16"/>
      <c r="C1" s="22"/>
      <c r="H1" s="9"/>
      <c r="I1" s="23"/>
      <c r="J1" s="30"/>
      <c r="K1" s="30"/>
      <c r="L1" s="30"/>
      <c r="M1" s="30"/>
      <c r="N1" s="23"/>
    </row>
    <row r="2" spans="1:28" ht="18" x14ac:dyDescent="0.25">
      <c r="A2" s="8"/>
      <c r="B2" s="17"/>
      <c r="C2" s="12"/>
      <c r="D2" s="8"/>
      <c r="E2" s="8"/>
      <c r="F2" s="8"/>
      <c r="G2" s="8"/>
      <c r="H2" s="12"/>
      <c r="I2" s="39" t="s">
        <v>329</v>
      </c>
      <c r="J2" s="30"/>
      <c r="K2" s="30"/>
      <c r="L2" s="30"/>
      <c r="M2" s="30"/>
      <c r="N2" s="23"/>
    </row>
    <row r="3" spans="1:28" ht="18" x14ac:dyDescent="0.25">
      <c r="A3" s="13"/>
      <c r="B3" s="16"/>
      <c r="C3" s="22"/>
      <c r="H3" s="9"/>
      <c r="I3" s="24" t="s">
        <v>330</v>
      </c>
      <c r="J3" s="30"/>
      <c r="K3" s="30"/>
      <c r="L3" s="30"/>
      <c r="M3" s="30"/>
      <c r="N3" s="23"/>
    </row>
    <row r="4" spans="1:28" ht="21" x14ac:dyDescent="0.35">
      <c r="A4" s="2"/>
      <c r="B4" s="18"/>
      <c r="C4" s="5"/>
      <c r="D4" s="5"/>
      <c r="E4" s="6"/>
      <c r="F4" s="6"/>
      <c r="G4" s="6"/>
      <c r="H4" s="6"/>
      <c r="I4" s="25"/>
      <c r="J4" s="26"/>
      <c r="K4" s="26"/>
      <c r="L4" s="26"/>
      <c r="M4" s="26"/>
      <c r="N4" s="23"/>
      <c r="R4" s="3"/>
      <c r="S4" s="3"/>
      <c r="T4" s="1"/>
      <c r="U4" s="1"/>
      <c r="V4" s="1"/>
      <c r="W4" s="1"/>
      <c r="X4" s="1"/>
      <c r="Y4" s="1"/>
      <c r="Z4" s="1"/>
      <c r="AA4" s="1"/>
      <c r="AB4" s="1"/>
    </row>
    <row r="5" spans="1:28" ht="18.75" x14ac:dyDescent="0.3">
      <c r="A5" s="2"/>
      <c r="B5" s="173" t="s">
        <v>195</v>
      </c>
      <c r="C5" s="6"/>
      <c r="D5" s="6"/>
      <c r="E5" s="6"/>
      <c r="F5" s="6"/>
      <c r="G5" s="6"/>
      <c r="H5" s="6"/>
      <c r="I5" s="26"/>
      <c r="J5" s="26"/>
      <c r="K5" s="26"/>
      <c r="L5" s="26"/>
      <c r="M5" s="26"/>
      <c r="N5" s="33"/>
      <c r="R5" s="3"/>
      <c r="S5" s="3"/>
      <c r="T5" s="1"/>
      <c r="U5" s="1"/>
      <c r="V5" s="1"/>
      <c r="W5" s="1"/>
      <c r="X5" s="1"/>
      <c r="Y5" s="1"/>
      <c r="Z5" s="1"/>
      <c r="AA5" s="1"/>
      <c r="AB5" s="1"/>
    </row>
    <row r="6" spans="1:28" ht="37.5" customHeight="1" x14ac:dyDescent="0.25">
      <c r="A6" s="2"/>
      <c r="B6" s="113" t="s">
        <v>21</v>
      </c>
      <c r="C6" s="114" t="s">
        <v>111</v>
      </c>
      <c r="D6" s="115" t="s">
        <v>20</v>
      </c>
      <c r="E6" s="115" t="s">
        <v>112</v>
      </c>
      <c r="F6" s="116" t="s">
        <v>102</v>
      </c>
      <c r="G6" s="127" t="s">
        <v>197</v>
      </c>
      <c r="H6" s="117" t="s">
        <v>192</v>
      </c>
      <c r="I6" s="106">
        <v>1</v>
      </c>
      <c r="J6" s="106">
        <v>2</v>
      </c>
      <c r="K6" s="106">
        <v>3</v>
      </c>
      <c r="L6" s="106">
        <v>4</v>
      </c>
      <c r="M6" s="106">
        <v>5</v>
      </c>
      <c r="N6" s="106">
        <v>6</v>
      </c>
      <c r="O6" s="106" t="s">
        <v>113</v>
      </c>
      <c r="P6" s="119" t="s">
        <v>101</v>
      </c>
      <c r="Q6" s="118" t="s">
        <v>3</v>
      </c>
      <c r="R6" s="119" t="s">
        <v>4</v>
      </c>
      <c r="S6" s="3"/>
      <c r="T6" s="1"/>
      <c r="U6" s="1"/>
      <c r="V6" s="1"/>
      <c r="W6" s="1"/>
      <c r="X6" s="1"/>
      <c r="Y6" s="1"/>
      <c r="Z6" s="1"/>
      <c r="AA6" s="1"/>
      <c r="AB6" s="1"/>
    </row>
    <row r="7" spans="1:28" ht="18.75" x14ac:dyDescent="0.3">
      <c r="B7" s="83">
        <v>1</v>
      </c>
      <c r="C7" s="246" t="s">
        <v>382</v>
      </c>
      <c r="D7" s="247" t="s">
        <v>383</v>
      </c>
      <c r="E7" s="248" t="s">
        <v>384</v>
      </c>
      <c r="F7" s="249" t="s">
        <v>7</v>
      </c>
      <c r="G7" s="249">
        <v>2010</v>
      </c>
      <c r="H7" s="249" t="s">
        <v>9</v>
      </c>
      <c r="I7" s="276">
        <v>99.6</v>
      </c>
      <c r="J7" s="276">
        <v>102.1</v>
      </c>
      <c r="K7" s="276">
        <v>102.1</v>
      </c>
      <c r="L7" s="276">
        <v>101.9</v>
      </c>
      <c r="M7" s="276">
        <v>102.2</v>
      </c>
      <c r="N7" s="276">
        <v>102.5</v>
      </c>
      <c r="O7" s="272">
        <f t="shared" ref="O7:O36" si="0">SUM(I7:N7)</f>
        <v>610.39999999999986</v>
      </c>
      <c r="P7" s="128">
        <v>247.2</v>
      </c>
      <c r="Q7" s="164">
        <v>51</v>
      </c>
      <c r="R7" s="123" t="s">
        <v>7</v>
      </c>
    </row>
    <row r="8" spans="1:28" ht="18.75" x14ac:dyDescent="0.3">
      <c r="B8" s="83">
        <v>2</v>
      </c>
      <c r="C8" s="244" t="s">
        <v>445</v>
      </c>
      <c r="D8" s="243" t="s">
        <v>446</v>
      </c>
      <c r="E8" s="243" t="s">
        <v>447</v>
      </c>
      <c r="F8" s="244" t="s">
        <v>6</v>
      </c>
      <c r="G8" s="244">
        <v>2008</v>
      </c>
      <c r="H8" s="244" t="s">
        <v>9</v>
      </c>
      <c r="I8" s="276">
        <v>99.8</v>
      </c>
      <c r="J8" s="276">
        <v>101.8</v>
      </c>
      <c r="K8" s="276">
        <v>100.7</v>
      </c>
      <c r="L8" s="276">
        <v>102.3</v>
      </c>
      <c r="M8" s="276">
        <v>101</v>
      </c>
      <c r="N8" s="276">
        <v>102.7</v>
      </c>
      <c r="O8" s="272">
        <f t="shared" si="0"/>
        <v>608.30000000000007</v>
      </c>
      <c r="P8" s="36">
        <v>245.4</v>
      </c>
      <c r="Q8" s="112"/>
      <c r="R8" s="123"/>
    </row>
    <row r="9" spans="1:28" ht="18.75" x14ac:dyDescent="0.3">
      <c r="B9" s="83">
        <v>3</v>
      </c>
      <c r="C9" s="244" t="s">
        <v>490</v>
      </c>
      <c r="D9" s="243" t="s">
        <v>491</v>
      </c>
      <c r="E9" s="243" t="s">
        <v>492</v>
      </c>
      <c r="F9" s="244" t="s">
        <v>6</v>
      </c>
      <c r="G9" s="244">
        <v>2010</v>
      </c>
      <c r="H9" s="244" t="s">
        <v>9</v>
      </c>
      <c r="I9" s="45">
        <v>100.5</v>
      </c>
      <c r="J9" s="45">
        <v>102</v>
      </c>
      <c r="K9" s="45">
        <v>103.3</v>
      </c>
      <c r="L9" s="45">
        <v>104.6</v>
      </c>
      <c r="M9" s="45">
        <v>102.2</v>
      </c>
      <c r="N9" s="45">
        <v>100.9</v>
      </c>
      <c r="O9" s="272">
        <f t="shared" si="0"/>
        <v>613.5</v>
      </c>
      <c r="P9" s="36">
        <v>223.7</v>
      </c>
      <c r="Q9" s="112">
        <v>47.55</v>
      </c>
      <c r="R9" s="252" t="s">
        <v>6</v>
      </c>
    </row>
    <row r="10" spans="1:28" ht="18.75" x14ac:dyDescent="0.3">
      <c r="B10" s="83">
        <v>4</v>
      </c>
      <c r="C10" s="246" t="s">
        <v>355</v>
      </c>
      <c r="D10" s="247" t="s">
        <v>166</v>
      </c>
      <c r="E10" s="248" t="s">
        <v>167</v>
      </c>
      <c r="F10" s="249" t="s">
        <v>8</v>
      </c>
      <c r="G10" s="249">
        <v>2004</v>
      </c>
      <c r="H10" s="249" t="s">
        <v>9</v>
      </c>
      <c r="I10" s="45">
        <v>104.9</v>
      </c>
      <c r="J10" s="45">
        <v>103.4</v>
      </c>
      <c r="K10" s="45">
        <v>104.5</v>
      </c>
      <c r="L10" s="45">
        <v>104.4</v>
      </c>
      <c r="M10" s="45">
        <v>105.6</v>
      </c>
      <c r="N10" s="45">
        <v>103</v>
      </c>
      <c r="O10" s="272">
        <f t="shared" si="0"/>
        <v>625.80000000000007</v>
      </c>
      <c r="P10" s="128">
        <v>202.2</v>
      </c>
      <c r="Q10" s="164">
        <v>45.83</v>
      </c>
      <c r="R10" s="123" t="s">
        <v>8</v>
      </c>
    </row>
    <row r="11" spans="1:28" ht="18.75" x14ac:dyDescent="0.3">
      <c r="B11" s="83">
        <v>5</v>
      </c>
      <c r="C11" s="244" t="s">
        <v>416</v>
      </c>
      <c r="D11" s="243" t="s">
        <v>417</v>
      </c>
      <c r="E11" s="243" t="s">
        <v>418</v>
      </c>
      <c r="F11" s="244" t="s">
        <v>6</v>
      </c>
      <c r="G11" s="244">
        <v>2008</v>
      </c>
      <c r="H11" s="244" t="s">
        <v>9</v>
      </c>
      <c r="I11" s="45">
        <v>102.9</v>
      </c>
      <c r="J11" s="45">
        <v>104.5</v>
      </c>
      <c r="K11" s="45">
        <v>102.1</v>
      </c>
      <c r="L11" s="45">
        <v>103.5</v>
      </c>
      <c r="M11" s="45">
        <v>102.2</v>
      </c>
      <c r="N11" s="45">
        <v>104.6</v>
      </c>
      <c r="O11" s="272">
        <f t="shared" si="0"/>
        <v>619.80000000000007</v>
      </c>
      <c r="P11" s="36">
        <v>180.6</v>
      </c>
      <c r="Q11" s="112">
        <v>44.1</v>
      </c>
      <c r="R11" s="123" t="s">
        <v>6</v>
      </c>
    </row>
    <row r="12" spans="1:28" ht="18.75" x14ac:dyDescent="0.3">
      <c r="B12" s="83">
        <v>6</v>
      </c>
      <c r="C12" s="246" t="s">
        <v>385</v>
      </c>
      <c r="D12" s="247" t="s">
        <v>177</v>
      </c>
      <c r="E12" s="248" t="s">
        <v>178</v>
      </c>
      <c r="F12" s="249" t="s">
        <v>7</v>
      </c>
      <c r="G12" s="249">
        <v>2005</v>
      </c>
      <c r="H12" s="251" t="s">
        <v>9</v>
      </c>
      <c r="I12" s="45">
        <v>101.3</v>
      </c>
      <c r="J12" s="45">
        <v>104.6</v>
      </c>
      <c r="K12" s="45">
        <v>101.1</v>
      </c>
      <c r="L12" s="45">
        <v>104.4</v>
      </c>
      <c r="M12" s="45">
        <v>100.9</v>
      </c>
      <c r="N12" s="45">
        <v>99</v>
      </c>
      <c r="O12" s="272">
        <f t="shared" si="0"/>
        <v>611.29999999999995</v>
      </c>
      <c r="P12" s="128">
        <v>157.9</v>
      </c>
      <c r="Q12" s="164">
        <v>42.380000000000017</v>
      </c>
      <c r="R12" s="123" t="s">
        <v>7</v>
      </c>
    </row>
    <row r="13" spans="1:28" ht="18.75" x14ac:dyDescent="0.3">
      <c r="B13" s="83">
        <v>7</v>
      </c>
      <c r="C13" s="244" t="s">
        <v>477</v>
      </c>
      <c r="D13" s="243" t="s">
        <v>189</v>
      </c>
      <c r="E13" s="243" t="s">
        <v>190</v>
      </c>
      <c r="F13" s="244" t="s">
        <v>6</v>
      </c>
      <c r="G13" s="244">
        <v>2007</v>
      </c>
      <c r="H13" s="244" t="s">
        <v>9</v>
      </c>
      <c r="I13" s="45">
        <v>101.6</v>
      </c>
      <c r="J13" s="45">
        <v>100.8</v>
      </c>
      <c r="K13" s="45">
        <v>101.2</v>
      </c>
      <c r="L13" s="45">
        <v>100</v>
      </c>
      <c r="M13" s="45">
        <v>101.2</v>
      </c>
      <c r="N13" s="45">
        <v>103.1</v>
      </c>
      <c r="O13" s="272">
        <f t="shared" si="0"/>
        <v>607.9</v>
      </c>
      <c r="P13" s="36">
        <v>138.9</v>
      </c>
      <c r="Q13" s="112">
        <v>40.659999999999997</v>
      </c>
      <c r="R13" s="252" t="s">
        <v>6</v>
      </c>
    </row>
    <row r="14" spans="1:28" ht="18.75" x14ac:dyDescent="0.3">
      <c r="B14" s="83">
        <v>8</v>
      </c>
      <c r="C14" s="246" t="s">
        <v>139</v>
      </c>
      <c r="D14" s="247" t="s">
        <v>23</v>
      </c>
      <c r="E14" s="248" t="s">
        <v>395</v>
      </c>
      <c r="F14" s="249" t="s">
        <v>7</v>
      </c>
      <c r="G14" s="249">
        <v>2007</v>
      </c>
      <c r="H14" s="249" t="s">
        <v>9</v>
      </c>
      <c r="I14" s="45">
        <v>100.5</v>
      </c>
      <c r="J14" s="45">
        <v>100.1</v>
      </c>
      <c r="K14" s="45">
        <v>102.1</v>
      </c>
      <c r="L14" s="45">
        <v>101.6</v>
      </c>
      <c r="M14" s="45">
        <v>103.6</v>
      </c>
      <c r="N14" s="45">
        <v>101.4</v>
      </c>
      <c r="O14" s="272">
        <f t="shared" si="0"/>
        <v>609.29999999999995</v>
      </c>
      <c r="P14" s="128">
        <v>116.9</v>
      </c>
      <c r="Q14" s="164"/>
      <c r="R14" s="123"/>
    </row>
    <row r="15" spans="1:28" ht="18.75" x14ac:dyDescent="0.3">
      <c r="B15" s="83">
        <v>9</v>
      </c>
      <c r="C15" s="246" t="s">
        <v>153</v>
      </c>
      <c r="D15" s="247" t="s">
        <v>183</v>
      </c>
      <c r="E15" s="248" t="s">
        <v>184</v>
      </c>
      <c r="F15" s="249" t="s">
        <v>7</v>
      </c>
      <c r="G15" s="249">
        <v>2006</v>
      </c>
      <c r="H15" s="249" t="s">
        <v>9</v>
      </c>
      <c r="I15" s="45">
        <v>98</v>
      </c>
      <c r="J15" s="45">
        <v>100.3</v>
      </c>
      <c r="K15" s="45">
        <v>100</v>
      </c>
      <c r="L15" s="45">
        <v>100.9</v>
      </c>
      <c r="M15" s="45">
        <v>100.8</v>
      </c>
      <c r="N15" s="45">
        <v>103.6</v>
      </c>
      <c r="O15" s="272">
        <f t="shared" si="0"/>
        <v>603.6</v>
      </c>
      <c r="P15" s="128"/>
      <c r="Q15" s="164">
        <v>37.21</v>
      </c>
      <c r="R15" s="123" t="s">
        <v>7</v>
      </c>
    </row>
    <row r="16" spans="1:28" ht="18.75" x14ac:dyDescent="0.3">
      <c r="B16" s="83">
        <v>10</v>
      </c>
      <c r="C16" s="244" t="s">
        <v>269</v>
      </c>
      <c r="D16" s="243" t="s">
        <v>407</v>
      </c>
      <c r="E16" s="243" t="s">
        <v>408</v>
      </c>
      <c r="F16" s="244" t="s">
        <v>7</v>
      </c>
      <c r="G16" s="244">
        <v>2009</v>
      </c>
      <c r="H16" s="244" t="s">
        <v>9</v>
      </c>
      <c r="I16" s="45">
        <v>96.7</v>
      </c>
      <c r="J16" s="45">
        <v>101.4</v>
      </c>
      <c r="K16" s="45">
        <v>101.1</v>
      </c>
      <c r="L16" s="45">
        <v>101.1</v>
      </c>
      <c r="M16" s="45">
        <v>101.9</v>
      </c>
      <c r="N16" s="45">
        <v>99.7</v>
      </c>
      <c r="O16" s="272">
        <f t="shared" si="0"/>
        <v>601.90000000000009</v>
      </c>
      <c r="P16" s="36"/>
      <c r="Q16" s="112"/>
      <c r="R16" s="123"/>
    </row>
    <row r="17" spans="2:18" ht="18.75" x14ac:dyDescent="0.3">
      <c r="B17" s="83">
        <v>11</v>
      </c>
      <c r="C17" s="244" t="s">
        <v>493</v>
      </c>
      <c r="D17" s="243" t="s">
        <v>494</v>
      </c>
      <c r="E17" s="243" t="s">
        <v>495</v>
      </c>
      <c r="F17" s="244" t="s">
        <v>6</v>
      </c>
      <c r="G17" s="244">
        <v>2007</v>
      </c>
      <c r="H17" s="244" t="s">
        <v>9</v>
      </c>
      <c r="I17" s="276">
        <v>98</v>
      </c>
      <c r="J17" s="276">
        <v>101.5</v>
      </c>
      <c r="K17" s="276">
        <v>101.1</v>
      </c>
      <c r="L17" s="276">
        <v>99.4</v>
      </c>
      <c r="M17" s="276">
        <v>102.4</v>
      </c>
      <c r="N17" s="276">
        <v>99.4</v>
      </c>
      <c r="O17" s="272">
        <f t="shared" si="0"/>
        <v>601.79999999999995</v>
      </c>
      <c r="P17" s="36"/>
      <c r="Q17" s="112"/>
      <c r="R17" s="123"/>
    </row>
    <row r="18" spans="2:18" ht="18.75" x14ac:dyDescent="0.3">
      <c r="B18" s="83">
        <v>12</v>
      </c>
      <c r="C18" s="246" t="s">
        <v>160</v>
      </c>
      <c r="D18" s="247" t="s">
        <v>334</v>
      </c>
      <c r="E18" s="248" t="s">
        <v>335</v>
      </c>
      <c r="F18" s="249" t="s">
        <v>8</v>
      </c>
      <c r="G18" s="249">
        <v>2012</v>
      </c>
      <c r="H18" s="249" t="s">
        <v>9</v>
      </c>
      <c r="I18" s="45">
        <v>100.9</v>
      </c>
      <c r="J18" s="45">
        <v>100.7</v>
      </c>
      <c r="K18" s="45">
        <v>99.9</v>
      </c>
      <c r="L18" s="45">
        <v>94.3</v>
      </c>
      <c r="M18" s="45">
        <v>102.9</v>
      </c>
      <c r="N18" s="45">
        <v>102.3</v>
      </c>
      <c r="O18" s="272">
        <f t="shared" si="0"/>
        <v>601</v>
      </c>
      <c r="P18" s="128"/>
      <c r="Q18" s="164">
        <v>32.04</v>
      </c>
      <c r="R18" s="123" t="s">
        <v>8</v>
      </c>
    </row>
    <row r="19" spans="2:18" ht="18.75" x14ac:dyDescent="0.3">
      <c r="B19" s="83">
        <v>13</v>
      </c>
      <c r="C19" s="246" t="s">
        <v>185</v>
      </c>
      <c r="D19" s="247" t="s">
        <v>406</v>
      </c>
      <c r="E19" s="248" t="s">
        <v>236</v>
      </c>
      <c r="F19" s="249" t="s">
        <v>7</v>
      </c>
      <c r="G19" s="249">
        <v>2010</v>
      </c>
      <c r="H19" s="249" t="s">
        <v>9</v>
      </c>
      <c r="I19" s="45">
        <v>101.1</v>
      </c>
      <c r="J19" s="45">
        <v>96.4</v>
      </c>
      <c r="K19" s="45">
        <v>101.8</v>
      </c>
      <c r="L19" s="45">
        <v>102.4</v>
      </c>
      <c r="M19" s="45">
        <v>100.6</v>
      </c>
      <c r="N19" s="45">
        <v>97.2</v>
      </c>
      <c r="O19" s="272">
        <f t="shared" si="0"/>
        <v>599.50000000000011</v>
      </c>
      <c r="P19" s="128"/>
      <c r="Q19" s="164"/>
      <c r="R19" s="123"/>
    </row>
    <row r="20" spans="2:18" ht="18.75" x14ac:dyDescent="0.3">
      <c r="B20" s="83">
        <v>14</v>
      </c>
      <c r="C20" s="244" t="s">
        <v>428</v>
      </c>
      <c r="D20" s="243" t="s">
        <v>383</v>
      </c>
      <c r="E20" s="243" t="s">
        <v>429</v>
      </c>
      <c r="F20" s="244" t="s">
        <v>6</v>
      </c>
      <c r="G20" s="244">
        <v>2011</v>
      </c>
      <c r="H20" s="244" t="s">
        <v>9</v>
      </c>
      <c r="I20" s="45">
        <v>99.9</v>
      </c>
      <c r="J20" s="45">
        <v>99.1</v>
      </c>
      <c r="K20" s="45">
        <v>102</v>
      </c>
      <c r="L20" s="45">
        <v>100.5</v>
      </c>
      <c r="M20" s="45">
        <v>98.4</v>
      </c>
      <c r="N20" s="45">
        <v>99</v>
      </c>
      <c r="O20" s="272">
        <f t="shared" si="0"/>
        <v>598.9</v>
      </c>
      <c r="P20" s="36"/>
      <c r="Q20" s="112"/>
      <c r="R20" s="123"/>
    </row>
    <row r="21" spans="2:18" ht="18.75" x14ac:dyDescent="0.3">
      <c r="B21" s="83">
        <v>15</v>
      </c>
      <c r="C21" s="244" t="s">
        <v>453</v>
      </c>
      <c r="D21" s="243" t="s">
        <v>454</v>
      </c>
      <c r="E21" s="243" t="s">
        <v>455</v>
      </c>
      <c r="F21" s="244" t="s">
        <v>6</v>
      </c>
      <c r="G21" s="244">
        <v>2009</v>
      </c>
      <c r="H21" s="244" t="s">
        <v>9</v>
      </c>
      <c r="I21" s="45">
        <v>95.9</v>
      </c>
      <c r="J21" s="45">
        <v>99.8</v>
      </c>
      <c r="K21" s="45">
        <v>99.5</v>
      </c>
      <c r="L21" s="45">
        <v>103.6</v>
      </c>
      <c r="M21" s="45">
        <v>99.6</v>
      </c>
      <c r="N21" s="45">
        <v>99.6</v>
      </c>
      <c r="O21" s="272">
        <f t="shared" si="0"/>
        <v>598</v>
      </c>
      <c r="P21" s="36"/>
      <c r="Q21" s="112"/>
      <c r="R21" s="123"/>
    </row>
    <row r="22" spans="2:18" ht="18.75" x14ac:dyDescent="0.3">
      <c r="B22" s="83">
        <v>16</v>
      </c>
      <c r="C22" s="246" t="s">
        <v>381</v>
      </c>
      <c r="D22" s="248" t="s">
        <v>174</v>
      </c>
      <c r="E22" s="248" t="s">
        <v>175</v>
      </c>
      <c r="F22" s="250" t="s">
        <v>7</v>
      </c>
      <c r="G22" s="250">
        <v>2005</v>
      </c>
      <c r="H22" s="249" t="s">
        <v>9</v>
      </c>
      <c r="I22" s="45">
        <v>100.2</v>
      </c>
      <c r="J22" s="45">
        <v>97.7</v>
      </c>
      <c r="K22" s="45">
        <v>100.9</v>
      </c>
      <c r="L22" s="45">
        <v>98.3</v>
      </c>
      <c r="M22" s="45">
        <v>100.8</v>
      </c>
      <c r="N22" s="45">
        <v>99.5</v>
      </c>
      <c r="O22" s="272">
        <f t="shared" si="0"/>
        <v>597.40000000000009</v>
      </c>
      <c r="P22" s="128"/>
      <c r="Q22" s="164"/>
      <c r="R22" s="123"/>
    </row>
    <row r="23" spans="2:18" ht="18.75" x14ac:dyDescent="0.3">
      <c r="B23" s="83">
        <v>17</v>
      </c>
      <c r="C23" s="246" t="s">
        <v>157</v>
      </c>
      <c r="D23" s="247" t="s">
        <v>288</v>
      </c>
      <c r="E23" s="248" t="s">
        <v>371</v>
      </c>
      <c r="F23" s="249" t="s">
        <v>7</v>
      </c>
      <c r="G23" s="249">
        <v>2009</v>
      </c>
      <c r="H23" s="249" t="s">
        <v>9</v>
      </c>
      <c r="I23" s="45">
        <v>99.5</v>
      </c>
      <c r="J23" s="45">
        <v>97.3</v>
      </c>
      <c r="K23" s="45">
        <v>98.8</v>
      </c>
      <c r="L23" s="45">
        <v>97.4</v>
      </c>
      <c r="M23" s="45">
        <v>99.9</v>
      </c>
      <c r="N23" s="45">
        <v>101.3</v>
      </c>
      <c r="O23" s="272">
        <f t="shared" si="0"/>
        <v>594.19999999999993</v>
      </c>
      <c r="P23" s="128"/>
      <c r="Q23" s="164"/>
      <c r="R23" s="123"/>
    </row>
    <row r="24" spans="2:18" ht="18.75" x14ac:dyDescent="0.3">
      <c r="B24" s="83">
        <v>18</v>
      </c>
      <c r="C24" s="244" t="s">
        <v>476</v>
      </c>
      <c r="D24" s="243" t="s">
        <v>186</v>
      </c>
      <c r="E24" s="243" t="s">
        <v>187</v>
      </c>
      <c r="F24" s="244" t="s">
        <v>6</v>
      </c>
      <c r="G24" s="244">
        <v>2007</v>
      </c>
      <c r="H24" s="244" t="s">
        <v>9</v>
      </c>
      <c r="I24" s="45">
        <v>97.7</v>
      </c>
      <c r="J24" s="45">
        <v>99.6</v>
      </c>
      <c r="K24" s="45">
        <v>97.5</v>
      </c>
      <c r="L24" s="45">
        <v>102.6</v>
      </c>
      <c r="M24" s="45">
        <v>98.8</v>
      </c>
      <c r="N24" s="45">
        <v>96.8</v>
      </c>
      <c r="O24" s="272">
        <f t="shared" si="0"/>
        <v>593</v>
      </c>
      <c r="P24" s="36"/>
      <c r="Q24" s="112"/>
      <c r="R24" s="123"/>
    </row>
    <row r="25" spans="2:18" ht="18.75" x14ac:dyDescent="0.3">
      <c r="B25" s="83">
        <v>19</v>
      </c>
      <c r="C25" s="246" t="s">
        <v>132</v>
      </c>
      <c r="D25" s="247" t="s">
        <v>372</v>
      </c>
      <c r="E25" s="248" t="s">
        <v>394</v>
      </c>
      <c r="F25" s="249" t="s">
        <v>7</v>
      </c>
      <c r="G25" s="249">
        <v>2007</v>
      </c>
      <c r="H25" s="249" t="s">
        <v>9</v>
      </c>
      <c r="I25" s="45">
        <v>97</v>
      </c>
      <c r="J25" s="45">
        <v>99</v>
      </c>
      <c r="K25" s="45">
        <v>99.9</v>
      </c>
      <c r="L25" s="45">
        <v>98.7</v>
      </c>
      <c r="M25" s="45">
        <v>98.9</v>
      </c>
      <c r="N25" s="45">
        <v>95.8</v>
      </c>
      <c r="O25" s="272">
        <f t="shared" si="0"/>
        <v>589.29999999999995</v>
      </c>
      <c r="P25" s="128"/>
      <c r="Q25" s="164"/>
      <c r="R25" s="123"/>
    </row>
    <row r="26" spans="2:18" ht="18.75" x14ac:dyDescent="0.3">
      <c r="B26" s="83">
        <v>20</v>
      </c>
      <c r="C26" s="244" t="s">
        <v>442</v>
      </c>
      <c r="D26" s="243" t="s">
        <v>443</v>
      </c>
      <c r="E26" s="243" t="s">
        <v>444</v>
      </c>
      <c r="F26" s="244" t="s">
        <v>6</v>
      </c>
      <c r="G26" s="244">
        <v>2011</v>
      </c>
      <c r="H26" s="244" t="s">
        <v>9</v>
      </c>
      <c r="I26" s="45">
        <v>99.6</v>
      </c>
      <c r="J26" s="45">
        <v>99.8</v>
      </c>
      <c r="K26" s="45">
        <v>98.3</v>
      </c>
      <c r="L26" s="45">
        <v>94.1</v>
      </c>
      <c r="M26" s="45">
        <v>98.1</v>
      </c>
      <c r="N26" s="45">
        <v>96.7</v>
      </c>
      <c r="O26" s="272">
        <f t="shared" si="0"/>
        <v>586.6</v>
      </c>
      <c r="P26" s="36"/>
      <c r="Q26" s="112"/>
      <c r="R26" s="123"/>
    </row>
    <row r="27" spans="2:18" ht="18.75" x14ac:dyDescent="0.3">
      <c r="B27" s="83">
        <v>21</v>
      </c>
      <c r="C27" s="244" t="s">
        <v>478</v>
      </c>
      <c r="D27" s="243" t="s">
        <v>479</v>
      </c>
      <c r="E27" s="243" t="s">
        <v>480</v>
      </c>
      <c r="F27" s="244" t="s">
        <v>6</v>
      </c>
      <c r="G27" s="244">
        <v>2011</v>
      </c>
      <c r="H27" s="244" t="s">
        <v>9</v>
      </c>
      <c r="I27" s="45">
        <v>99.4</v>
      </c>
      <c r="J27" s="45">
        <v>98.7</v>
      </c>
      <c r="K27" s="45">
        <v>96.6</v>
      </c>
      <c r="L27" s="45">
        <v>96.6</v>
      </c>
      <c r="M27" s="45">
        <v>97.7</v>
      </c>
      <c r="N27" s="45">
        <v>97.5</v>
      </c>
      <c r="O27" s="272">
        <f t="shared" si="0"/>
        <v>586.5</v>
      </c>
      <c r="P27" s="36"/>
      <c r="Q27" s="112"/>
      <c r="R27" s="123"/>
    </row>
    <row r="28" spans="2:18" ht="18.75" x14ac:dyDescent="0.3">
      <c r="B28" s="83">
        <v>22</v>
      </c>
      <c r="C28" s="244" t="s">
        <v>176</v>
      </c>
      <c r="D28" s="243" t="s">
        <v>409</v>
      </c>
      <c r="E28" s="243" t="s">
        <v>236</v>
      </c>
      <c r="F28" s="244" t="s">
        <v>7</v>
      </c>
      <c r="G28" s="244">
        <v>2010</v>
      </c>
      <c r="H28" s="244" t="s">
        <v>9</v>
      </c>
      <c r="I28" s="45">
        <v>94</v>
      </c>
      <c r="J28" s="45">
        <v>98.2</v>
      </c>
      <c r="K28" s="45">
        <v>99.8</v>
      </c>
      <c r="L28" s="45">
        <v>99.1</v>
      </c>
      <c r="M28" s="45">
        <v>99.6</v>
      </c>
      <c r="N28" s="45">
        <v>95.4</v>
      </c>
      <c r="O28" s="272">
        <f t="shared" si="0"/>
        <v>586.1</v>
      </c>
      <c r="P28" s="36"/>
      <c r="Q28" s="112"/>
      <c r="R28" s="123"/>
    </row>
    <row r="29" spans="2:18" ht="18.75" x14ac:dyDescent="0.3">
      <c r="B29" s="83">
        <v>23</v>
      </c>
      <c r="C29" s="244" t="s">
        <v>250</v>
      </c>
      <c r="D29" s="243" t="s">
        <v>410</v>
      </c>
      <c r="E29" s="243" t="s">
        <v>24</v>
      </c>
      <c r="F29" s="244" t="s">
        <v>7</v>
      </c>
      <c r="G29" s="244">
        <v>2010</v>
      </c>
      <c r="H29" s="244" t="s">
        <v>9</v>
      </c>
      <c r="I29" s="45">
        <v>96.7</v>
      </c>
      <c r="J29" s="45">
        <v>96.6</v>
      </c>
      <c r="K29" s="45">
        <v>99.1</v>
      </c>
      <c r="L29" s="45">
        <v>102</v>
      </c>
      <c r="M29" s="45">
        <v>96.1</v>
      </c>
      <c r="N29" s="45">
        <v>95.5</v>
      </c>
      <c r="O29" s="272">
        <f t="shared" si="0"/>
        <v>586</v>
      </c>
      <c r="P29" s="36"/>
      <c r="Q29" s="112"/>
      <c r="R29" s="123"/>
    </row>
    <row r="30" spans="2:18" ht="18.75" x14ac:dyDescent="0.3">
      <c r="B30" s="83">
        <v>24</v>
      </c>
      <c r="C30" s="246" t="s">
        <v>234</v>
      </c>
      <c r="D30" s="247" t="s">
        <v>374</v>
      </c>
      <c r="E30" s="248" t="s">
        <v>375</v>
      </c>
      <c r="F30" s="249" t="s">
        <v>7</v>
      </c>
      <c r="G30" s="249">
        <v>2010</v>
      </c>
      <c r="H30" s="249" t="s">
        <v>9</v>
      </c>
      <c r="I30" s="45">
        <v>95.2</v>
      </c>
      <c r="J30" s="45">
        <v>97.2</v>
      </c>
      <c r="K30" s="45">
        <v>97.6</v>
      </c>
      <c r="L30" s="45">
        <v>98.7</v>
      </c>
      <c r="M30" s="45">
        <v>96.5</v>
      </c>
      <c r="N30" s="45">
        <v>99.6</v>
      </c>
      <c r="O30" s="272">
        <f t="shared" si="0"/>
        <v>584.79999999999995</v>
      </c>
      <c r="P30" s="128"/>
      <c r="Q30" s="164"/>
      <c r="R30" s="123"/>
    </row>
    <row r="31" spans="2:18" ht="18.75" x14ac:dyDescent="0.3">
      <c r="B31" s="83">
        <v>25</v>
      </c>
      <c r="C31" s="244" t="s">
        <v>461</v>
      </c>
      <c r="D31" s="243" t="s">
        <v>462</v>
      </c>
      <c r="E31" s="243" t="s">
        <v>463</v>
      </c>
      <c r="F31" s="244" t="s">
        <v>6</v>
      </c>
      <c r="G31" s="244">
        <v>2007</v>
      </c>
      <c r="H31" s="244" t="s">
        <v>9</v>
      </c>
      <c r="I31" s="45">
        <v>97.6</v>
      </c>
      <c r="J31" s="45">
        <v>98.7</v>
      </c>
      <c r="K31" s="45">
        <v>97.8</v>
      </c>
      <c r="L31" s="45">
        <v>95.6</v>
      </c>
      <c r="M31" s="45">
        <v>97.4</v>
      </c>
      <c r="N31" s="45">
        <v>97.5</v>
      </c>
      <c r="O31" s="272">
        <f t="shared" si="0"/>
        <v>584.6</v>
      </c>
      <c r="P31" s="36"/>
      <c r="Q31" s="112"/>
      <c r="R31" s="123"/>
    </row>
    <row r="32" spans="2:18" ht="18.75" x14ac:dyDescent="0.3">
      <c r="B32" s="83">
        <v>26</v>
      </c>
      <c r="C32" s="246" t="s">
        <v>230</v>
      </c>
      <c r="D32" s="248" t="s">
        <v>372</v>
      </c>
      <c r="E32" s="248" t="s">
        <v>373</v>
      </c>
      <c r="F32" s="250" t="s">
        <v>7</v>
      </c>
      <c r="G32" s="250">
        <v>2011</v>
      </c>
      <c r="H32" s="249" t="s">
        <v>9</v>
      </c>
      <c r="I32" s="45">
        <v>98.5</v>
      </c>
      <c r="J32" s="45">
        <v>98.2</v>
      </c>
      <c r="K32" s="45">
        <v>94.9</v>
      </c>
      <c r="L32" s="45">
        <v>97.6</v>
      </c>
      <c r="M32" s="45">
        <v>99.4</v>
      </c>
      <c r="N32" s="45">
        <v>94.5</v>
      </c>
      <c r="O32" s="272">
        <f t="shared" si="0"/>
        <v>583.1</v>
      </c>
      <c r="P32" s="128"/>
      <c r="Q32" s="164"/>
      <c r="R32" s="123"/>
    </row>
    <row r="33" spans="2:18" ht="18.75" x14ac:dyDescent="0.3">
      <c r="B33" s="83">
        <v>27</v>
      </c>
      <c r="C33" s="244" t="s">
        <v>425</v>
      </c>
      <c r="D33" s="243" t="s">
        <v>426</v>
      </c>
      <c r="E33" s="243" t="s">
        <v>427</v>
      </c>
      <c r="F33" s="244" t="s">
        <v>6</v>
      </c>
      <c r="G33" s="244">
        <v>2010</v>
      </c>
      <c r="H33" s="244" t="s">
        <v>9</v>
      </c>
      <c r="I33" s="276">
        <v>98.3</v>
      </c>
      <c r="J33" s="276">
        <v>96.6</v>
      </c>
      <c r="K33" s="276">
        <v>97.7</v>
      </c>
      <c r="L33" s="276">
        <v>96.6</v>
      </c>
      <c r="M33" s="276">
        <v>97.9</v>
      </c>
      <c r="N33" s="276">
        <v>93.2</v>
      </c>
      <c r="O33" s="272">
        <f t="shared" si="0"/>
        <v>580.29999999999995</v>
      </c>
      <c r="P33" s="36"/>
      <c r="Q33" s="112"/>
      <c r="R33" s="123"/>
    </row>
    <row r="34" spans="2:18" ht="18.75" x14ac:dyDescent="0.3">
      <c r="B34" s="83">
        <v>28</v>
      </c>
      <c r="C34" s="246" t="s">
        <v>388</v>
      </c>
      <c r="D34" s="247" t="s">
        <v>386</v>
      </c>
      <c r="E34" s="248" t="s">
        <v>389</v>
      </c>
      <c r="F34" s="249" t="s">
        <v>7</v>
      </c>
      <c r="G34" s="249">
        <v>2010</v>
      </c>
      <c r="H34" s="249" t="s">
        <v>9</v>
      </c>
      <c r="I34" s="45">
        <v>96.4</v>
      </c>
      <c r="J34" s="45">
        <v>96.6</v>
      </c>
      <c r="K34" s="45">
        <v>95.2</v>
      </c>
      <c r="L34" s="45">
        <v>98.8</v>
      </c>
      <c r="M34" s="45">
        <v>93.1</v>
      </c>
      <c r="N34" s="45">
        <v>97.6</v>
      </c>
      <c r="O34" s="272">
        <f t="shared" si="0"/>
        <v>577.70000000000005</v>
      </c>
      <c r="P34" s="128"/>
      <c r="Q34" s="164"/>
      <c r="R34" s="123"/>
    </row>
    <row r="35" spans="2:18" ht="18.75" x14ac:dyDescent="0.3">
      <c r="B35" s="83">
        <v>29</v>
      </c>
      <c r="C35" s="246" t="s">
        <v>138</v>
      </c>
      <c r="D35" s="247" t="s">
        <v>386</v>
      </c>
      <c r="E35" s="248" t="s">
        <v>387</v>
      </c>
      <c r="F35" s="249" t="s">
        <v>7</v>
      </c>
      <c r="G35" s="249">
        <v>2011</v>
      </c>
      <c r="H35" s="249" t="s">
        <v>9</v>
      </c>
      <c r="I35" s="45">
        <v>93.2</v>
      </c>
      <c r="J35" s="45">
        <v>97.2</v>
      </c>
      <c r="K35" s="45">
        <v>93.2</v>
      </c>
      <c r="L35" s="45">
        <v>98</v>
      </c>
      <c r="M35" s="45">
        <v>99.1</v>
      </c>
      <c r="N35" s="45">
        <v>94.7</v>
      </c>
      <c r="O35" s="272">
        <f t="shared" si="0"/>
        <v>575.40000000000009</v>
      </c>
      <c r="P35" s="128"/>
      <c r="Q35" s="164"/>
      <c r="R35" s="123"/>
    </row>
    <row r="36" spans="2:18" ht="18.75" x14ac:dyDescent="0.3">
      <c r="B36" s="83">
        <v>30</v>
      </c>
      <c r="C36" s="246" t="s">
        <v>154</v>
      </c>
      <c r="D36" s="247" t="s">
        <v>336</v>
      </c>
      <c r="E36" s="248" t="s">
        <v>337</v>
      </c>
      <c r="F36" s="249" t="s">
        <v>8</v>
      </c>
      <c r="G36" s="249">
        <v>2012</v>
      </c>
      <c r="H36" s="249" t="s">
        <v>9</v>
      </c>
      <c r="I36" s="45">
        <v>92.9</v>
      </c>
      <c r="J36" s="45">
        <v>99.7</v>
      </c>
      <c r="K36" s="45">
        <v>95.9</v>
      </c>
      <c r="L36" s="45">
        <v>91.5</v>
      </c>
      <c r="M36" s="45">
        <v>88.6</v>
      </c>
      <c r="N36" s="45">
        <v>95.5</v>
      </c>
      <c r="O36" s="272">
        <f t="shared" si="0"/>
        <v>564.1</v>
      </c>
      <c r="P36" s="128"/>
      <c r="Q36" s="164">
        <v>1</v>
      </c>
      <c r="R36" s="123" t="s">
        <v>8</v>
      </c>
    </row>
    <row r="37" spans="2:18" ht="23.25" customHeight="1" x14ac:dyDescent="0.3">
      <c r="B37" s="83" t="s">
        <v>891</v>
      </c>
      <c r="C37" s="246" t="s">
        <v>356</v>
      </c>
      <c r="D37" s="247" t="s">
        <v>357</v>
      </c>
      <c r="E37" s="248" t="s">
        <v>358</v>
      </c>
      <c r="F37" s="249" t="s">
        <v>8</v>
      </c>
      <c r="G37" s="249">
        <v>2006</v>
      </c>
      <c r="H37" s="249" t="s">
        <v>9</v>
      </c>
      <c r="I37" s="320"/>
      <c r="J37" s="320"/>
      <c r="K37" s="320"/>
      <c r="L37" s="320"/>
      <c r="M37" s="320"/>
      <c r="N37" s="320"/>
      <c r="O37" s="272"/>
      <c r="P37" s="128"/>
      <c r="Q37" s="164"/>
      <c r="R37" s="123"/>
    </row>
  </sheetData>
  <sortState xmlns:xlrd2="http://schemas.microsoft.com/office/spreadsheetml/2017/richdata2" ref="B7:S14">
    <sortCondition descending="1" ref="P7:P14"/>
  </sortState>
  <phoneticPr fontId="64" type="noConversion"/>
  <printOptions horizontalCentered="1"/>
  <pageMargins left="0.23622047244094499" right="0.23622047244094499" top="0" bottom="0" header="0.31496062992126" footer="0.31496062992126"/>
  <pageSetup paperSize="9" scale="7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B050"/>
  </sheetPr>
  <dimension ref="A1:J44"/>
  <sheetViews>
    <sheetView workbookViewId="0"/>
  </sheetViews>
  <sheetFormatPr defaultRowHeight="15" x14ac:dyDescent="0.25"/>
  <cols>
    <col min="1" max="1" width="20.7109375" style="178" customWidth="1"/>
    <col min="2" max="2" width="21.85546875" style="178" customWidth="1"/>
    <col min="3" max="3" width="26.7109375" style="178" customWidth="1"/>
    <col min="4" max="7" width="9.140625" style="178"/>
    <col min="8" max="8" width="7" style="178" customWidth="1"/>
    <col min="9" max="9" width="8.28515625" style="178" customWidth="1"/>
    <col min="10" max="10" width="9.85546875" style="178" customWidth="1"/>
    <col min="11" max="16384" width="9.140625" style="178"/>
  </cols>
  <sheetData>
    <row r="1" spans="1:10" ht="21" x14ac:dyDescent="0.35">
      <c r="A1" s="176"/>
      <c r="B1" s="8"/>
      <c r="C1" s="12"/>
      <c r="D1" s="39" t="s">
        <v>329</v>
      </c>
      <c r="E1" s="177"/>
      <c r="F1" s="177"/>
      <c r="G1" s="177"/>
    </row>
    <row r="2" spans="1:10" ht="18.75" x14ac:dyDescent="0.3">
      <c r="A2" s="179"/>
      <c r="B2" s="7"/>
      <c r="C2" s="11"/>
      <c r="D2" s="24" t="s">
        <v>330</v>
      </c>
      <c r="E2" s="177"/>
      <c r="F2" s="177"/>
      <c r="G2" s="177"/>
    </row>
    <row r="4" spans="1:10" ht="21" x14ac:dyDescent="0.3">
      <c r="A4" s="180" t="s">
        <v>290</v>
      </c>
      <c r="B4" s="181"/>
      <c r="C4" s="181"/>
      <c r="D4" s="182" t="s">
        <v>291</v>
      </c>
    </row>
    <row r="5" spans="1:10" ht="18.75" x14ac:dyDescent="0.25">
      <c r="A5" s="180"/>
      <c r="B5" s="181"/>
      <c r="C5" s="181"/>
      <c r="D5" s="183" t="s">
        <v>270</v>
      </c>
    </row>
    <row r="6" spans="1:10" ht="18.75" x14ac:dyDescent="0.3">
      <c r="A6" s="184" t="s">
        <v>292</v>
      </c>
      <c r="B6" s="185" t="s">
        <v>20</v>
      </c>
      <c r="C6" s="186" t="s">
        <v>257</v>
      </c>
      <c r="D6" s="185">
        <v>1</v>
      </c>
      <c r="E6" s="185">
        <v>2</v>
      </c>
      <c r="F6" s="185">
        <v>3</v>
      </c>
      <c r="G6" s="185" t="s">
        <v>277</v>
      </c>
      <c r="H6" s="185" t="s">
        <v>74</v>
      </c>
      <c r="I6" s="185" t="s">
        <v>21</v>
      </c>
      <c r="J6" s="185" t="s">
        <v>293</v>
      </c>
    </row>
    <row r="7" spans="1:10" ht="18.75" x14ac:dyDescent="0.3">
      <c r="A7" s="362" t="s">
        <v>795</v>
      </c>
      <c r="B7" s="187" t="s">
        <v>180</v>
      </c>
      <c r="C7" s="188" t="s">
        <v>181</v>
      </c>
      <c r="D7" s="276">
        <v>103.5</v>
      </c>
      <c r="E7" s="276">
        <v>104.4</v>
      </c>
      <c r="F7" s="276">
        <v>103.9</v>
      </c>
      <c r="G7" s="189">
        <f t="shared" ref="G7:G30" si="0">SUM(D7:F7)</f>
        <v>311.8</v>
      </c>
      <c r="H7" s="358">
        <f>G7+G8</f>
        <v>621.5</v>
      </c>
      <c r="I7" s="360">
        <f>RANK(H7,($H$7,$H$9,$H$11,$H$13,$H$15,$H$17,$H$19,$H$21,$H$23,$H$25,$H$27,$H$29),0)</f>
        <v>2</v>
      </c>
      <c r="J7" s="368"/>
    </row>
    <row r="8" spans="1:10" ht="18.75" x14ac:dyDescent="0.3">
      <c r="A8" s="363"/>
      <c r="B8" s="187" t="s">
        <v>405</v>
      </c>
      <c r="C8" s="188" t="s">
        <v>397</v>
      </c>
      <c r="D8" s="45">
        <v>102.2</v>
      </c>
      <c r="E8" s="45">
        <v>102.6</v>
      </c>
      <c r="F8" s="45">
        <v>104.9</v>
      </c>
      <c r="G8" s="189">
        <f t="shared" si="0"/>
        <v>309.70000000000005</v>
      </c>
      <c r="H8" s="359"/>
      <c r="I8" s="361"/>
      <c r="J8" s="371"/>
    </row>
    <row r="9" spans="1:10" ht="18.75" x14ac:dyDescent="0.3">
      <c r="A9" s="362" t="s">
        <v>796</v>
      </c>
      <c r="B9" s="187" t="s">
        <v>165</v>
      </c>
      <c r="C9" s="188" t="s">
        <v>412</v>
      </c>
      <c r="D9" s="45">
        <v>103.7</v>
      </c>
      <c r="E9" s="45">
        <v>103.7</v>
      </c>
      <c r="F9" s="45">
        <v>100.5</v>
      </c>
      <c r="G9" s="189">
        <f t="shared" si="0"/>
        <v>307.89999999999998</v>
      </c>
      <c r="H9" s="358">
        <f>G9+G10</f>
        <v>614.20000000000005</v>
      </c>
      <c r="I9" s="360">
        <f>RANK(H9,($H$7,$H$9,$H$11,$H$13,$H$15,$H$17,$H$19,$H$21,$H$23,$H$25,$H$27,$H$29),0)</f>
        <v>6</v>
      </c>
      <c r="J9" s="368"/>
    </row>
    <row r="10" spans="1:10" ht="18.75" x14ac:dyDescent="0.3">
      <c r="A10" s="363"/>
      <c r="B10" s="187" t="s">
        <v>801</v>
      </c>
      <c r="C10" s="188" t="s">
        <v>403</v>
      </c>
      <c r="D10" s="45">
        <v>102.4</v>
      </c>
      <c r="E10" s="45">
        <v>103.6</v>
      </c>
      <c r="F10" s="45">
        <v>100.3</v>
      </c>
      <c r="G10" s="189">
        <f t="shared" si="0"/>
        <v>306.3</v>
      </c>
      <c r="H10" s="359"/>
      <c r="I10" s="361"/>
      <c r="J10" s="371"/>
    </row>
    <row r="11" spans="1:10" ht="18.75" x14ac:dyDescent="0.3">
      <c r="A11" s="362" t="s">
        <v>803</v>
      </c>
      <c r="B11" s="187" t="s">
        <v>177</v>
      </c>
      <c r="C11" s="188" t="s">
        <v>178</v>
      </c>
      <c r="D11" s="45">
        <v>101.3</v>
      </c>
      <c r="E11" s="45">
        <v>104.6</v>
      </c>
      <c r="F11" s="45">
        <v>101.1</v>
      </c>
      <c r="G11" s="189">
        <f t="shared" si="0"/>
        <v>307</v>
      </c>
      <c r="H11" s="358">
        <f>G11+G12</f>
        <v>609.20000000000005</v>
      </c>
      <c r="I11" s="360">
        <f>RANK(H11,($H$7,$H$9,$H$11,$H$13,$H$15,$H$17,$H$19,$H$21,$H$23,$H$25,$H$27,$H$29),0)</f>
        <v>9</v>
      </c>
      <c r="J11" s="255"/>
    </row>
    <row r="12" spans="1:10" ht="18.75" x14ac:dyDescent="0.3">
      <c r="A12" s="363"/>
      <c r="B12" s="187" t="s">
        <v>813</v>
      </c>
      <c r="C12" s="188" t="s">
        <v>145</v>
      </c>
      <c r="D12" s="45">
        <v>98.8</v>
      </c>
      <c r="E12" s="45">
        <v>101.2</v>
      </c>
      <c r="F12" s="45">
        <v>102.2</v>
      </c>
      <c r="G12" s="189">
        <f t="shared" si="0"/>
        <v>302.2</v>
      </c>
      <c r="H12" s="359"/>
      <c r="I12" s="361"/>
      <c r="J12" s="255"/>
    </row>
    <row r="13" spans="1:10" ht="18.75" x14ac:dyDescent="0.3">
      <c r="A13" s="362" t="s">
        <v>809</v>
      </c>
      <c r="B13" s="187" t="s">
        <v>23</v>
      </c>
      <c r="C13" s="188" t="s">
        <v>395</v>
      </c>
      <c r="D13" s="45">
        <v>100.5</v>
      </c>
      <c r="E13" s="45">
        <v>100.1</v>
      </c>
      <c r="F13" s="45">
        <v>102.1</v>
      </c>
      <c r="G13" s="189">
        <f t="shared" si="0"/>
        <v>302.7</v>
      </c>
      <c r="H13" s="358">
        <f>G13+G14</f>
        <v>591.5</v>
      </c>
      <c r="I13" s="360">
        <f>RANK(H13,($H$7,$H$9,$H$11,$H$13,$H$15,$H$17,$H$19,$H$21,$H$23,$H$25,$H$27,$H$29),0)</f>
        <v>12</v>
      </c>
      <c r="J13" s="269"/>
    </row>
    <row r="14" spans="1:10" ht="18.75" x14ac:dyDescent="0.3">
      <c r="A14" s="363"/>
      <c r="B14" s="187" t="s">
        <v>29</v>
      </c>
      <c r="C14" s="188" t="s">
        <v>30</v>
      </c>
      <c r="D14" s="276">
        <v>97.2</v>
      </c>
      <c r="E14" s="276">
        <v>95.3</v>
      </c>
      <c r="F14" s="276">
        <v>96.3</v>
      </c>
      <c r="G14" s="189">
        <f t="shared" si="0"/>
        <v>288.8</v>
      </c>
      <c r="H14" s="359"/>
      <c r="I14" s="361"/>
      <c r="J14" s="269"/>
    </row>
    <row r="15" spans="1:10" ht="18.75" x14ac:dyDescent="0.3">
      <c r="A15" s="362" t="s">
        <v>797</v>
      </c>
      <c r="B15" s="187" t="s">
        <v>155</v>
      </c>
      <c r="C15" s="188" t="s">
        <v>156</v>
      </c>
      <c r="D15" s="45">
        <v>102.2</v>
      </c>
      <c r="E15" s="45">
        <v>101.4</v>
      </c>
      <c r="F15" s="45">
        <v>104.8</v>
      </c>
      <c r="G15" s="189">
        <f t="shared" si="0"/>
        <v>308.40000000000003</v>
      </c>
      <c r="H15" s="358">
        <f>G15+G16</f>
        <v>617.5</v>
      </c>
      <c r="I15" s="360">
        <f>RANK(H15,($H$7,$H$9,$H$11,$H$13,$H$15,$H$17,$H$19,$H$21,$H$23,$H$25,$H$27,$H$29),0)</f>
        <v>3</v>
      </c>
      <c r="J15" s="368"/>
    </row>
    <row r="16" spans="1:10" ht="18.75" x14ac:dyDescent="0.3">
      <c r="A16" s="363"/>
      <c r="B16" s="187" t="s">
        <v>31</v>
      </c>
      <c r="C16" s="188" t="s">
        <v>32</v>
      </c>
      <c r="D16" s="276">
        <v>103.1</v>
      </c>
      <c r="E16" s="276">
        <v>101.9</v>
      </c>
      <c r="F16" s="276">
        <v>104.1</v>
      </c>
      <c r="G16" s="189">
        <f t="shared" si="0"/>
        <v>309.10000000000002</v>
      </c>
      <c r="H16" s="359"/>
      <c r="I16" s="361"/>
      <c r="J16" s="371"/>
    </row>
    <row r="17" spans="1:10" ht="18.75" x14ac:dyDescent="0.3">
      <c r="A17" s="362" t="s">
        <v>798</v>
      </c>
      <c r="B17" s="187" t="s">
        <v>189</v>
      </c>
      <c r="C17" s="188" t="s">
        <v>190</v>
      </c>
      <c r="D17" s="45">
        <v>101.6</v>
      </c>
      <c r="E17" s="45">
        <v>100.8</v>
      </c>
      <c r="F17" s="45">
        <v>101.2</v>
      </c>
      <c r="G17" s="189">
        <f t="shared" si="0"/>
        <v>303.59999999999997</v>
      </c>
      <c r="H17" s="358">
        <f>G17+G18</f>
        <v>613.70000000000005</v>
      </c>
      <c r="I17" s="360">
        <f>RANK(H17,($H$7,$H$9,$H$11,$H$13,$H$15,$H$17,$H$19,$H$21,$H$23,$H$25,$H$27,$H$29),0)</f>
        <v>7</v>
      </c>
      <c r="J17" s="368"/>
    </row>
    <row r="18" spans="1:10" ht="18.75" x14ac:dyDescent="0.3">
      <c r="A18" s="363"/>
      <c r="B18" s="187" t="s">
        <v>130</v>
      </c>
      <c r="C18" s="187" t="s">
        <v>131</v>
      </c>
      <c r="D18" s="276">
        <v>102.7</v>
      </c>
      <c r="E18" s="276">
        <v>103.3</v>
      </c>
      <c r="F18" s="276">
        <v>104.1</v>
      </c>
      <c r="G18" s="189">
        <f t="shared" si="0"/>
        <v>310.10000000000002</v>
      </c>
      <c r="H18" s="359"/>
      <c r="I18" s="361"/>
      <c r="J18" s="371"/>
    </row>
    <row r="19" spans="1:10" ht="18.75" x14ac:dyDescent="0.3">
      <c r="A19" s="362" t="s">
        <v>804</v>
      </c>
      <c r="B19" s="187" t="s">
        <v>469</v>
      </c>
      <c r="C19" s="187" t="s">
        <v>470</v>
      </c>
      <c r="D19" s="45">
        <v>103.3</v>
      </c>
      <c r="E19" s="45">
        <v>102.3</v>
      </c>
      <c r="F19" s="45">
        <v>101.5</v>
      </c>
      <c r="G19" s="189">
        <f>SUM(D19:F19)</f>
        <v>307.10000000000002</v>
      </c>
      <c r="H19" s="358">
        <f>G19+G20</f>
        <v>616.6</v>
      </c>
      <c r="I19" s="360">
        <f>RANK(H19,($H$7,$H$9,$H$11,$H$13,$H$15,$H$17,$H$19,$H$21,$H$23,$H$25,$H$27,$H$29),0)</f>
        <v>4</v>
      </c>
      <c r="J19" s="255"/>
    </row>
    <row r="20" spans="1:10" ht="18.75" x14ac:dyDescent="0.3">
      <c r="A20" s="363"/>
      <c r="B20" s="187" t="s">
        <v>417</v>
      </c>
      <c r="C20" s="187" t="s">
        <v>418</v>
      </c>
      <c r="D20" s="45">
        <v>102.9</v>
      </c>
      <c r="E20" s="45">
        <v>104.5</v>
      </c>
      <c r="F20" s="45">
        <v>102.1</v>
      </c>
      <c r="G20" s="189">
        <f t="shared" si="0"/>
        <v>309.5</v>
      </c>
      <c r="H20" s="359"/>
      <c r="I20" s="361"/>
      <c r="J20" s="255"/>
    </row>
    <row r="21" spans="1:10" ht="18.75" x14ac:dyDescent="0.3">
      <c r="A21" s="362" t="s">
        <v>810</v>
      </c>
      <c r="B21" s="187" t="s">
        <v>186</v>
      </c>
      <c r="C21" s="187" t="s">
        <v>475</v>
      </c>
      <c r="D21" s="276">
        <v>100.6</v>
      </c>
      <c r="E21" s="276">
        <v>98.5</v>
      </c>
      <c r="F21" s="276">
        <v>101.9</v>
      </c>
      <c r="G21" s="189">
        <f t="shared" si="0"/>
        <v>301</v>
      </c>
      <c r="H21" s="358">
        <f>G21+G22</f>
        <v>606.20000000000005</v>
      </c>
      <c r="I21" s="360">
        <f>RANK(H21,($H$7,$H$9,$H$11,$H$13,$H$15,$H$17,$H$19,$H$21,$H$23,$H$25,$H$27,$H$29),0)</f>
        <v>10</v>
      </c>
      <c r="J21" s="269"/>
    </row>
    <row r="22" spans="1:10" ht="18.75" x14ac:dyDescent="0.3">
      <c r="A22" s="363"/>
      <c r="B22" s="187" t="s">
        <v>134</v>
      </c>
      <c r="C22" s="187" t="s">
        <v>135</v>
      </c>
      <c r="D22" s="45">
        <v>101.2</v>
      </c>
      <c r="E22" s="45">
        <v>101.9</v>
      </c>
      <c r="F22" s="45">
        <v>102.1</v>
      </c>
      <c r="G22" s="189">
        <f t="shared" si="0"/>
        <v>305.20000000000005</v>
      </c>
      <c r="H22" s="359"/>
      <c r="I22" s="361"/>
      <c r="J22" s="269"/>
    </row>
    <row r="23" spans="1:10" ht="18.75" x14ac:dyDescent="0.3">
      <c r="A23" s="267" t="s">
        <v>799</v>
      </c>
      <c r="B23" s="187" t="s">
        <v>166</v>
      </c>
      <c r="C23" s="188" t="s">
        <v>167</v>
      </c>
      <c r="D23" s="45">
        <v>104.9</v>
      </c>
      <c r="E23" s="45">
        <v>103.4</v>
      </c>
      <c r="F23" s="45">
        <v>104.5</v>
      </c>
      <c r="G23" s="189">
        <f t="shared" si="0"/>
        <v>312.8</v>
      </c>
      <c r="H23" s="358">
        <f>G23+G24</f>
        <v>623.5</v>
      </c>
      <c r="I23" s="360">
        <f>RANK(H23,($H$7,$H$9,$H$11,$H$13,$H$15,$H$17,$H$19,$H$21,$H$23,$H$25,$H$27,$H$29),0)</f>
        <v>1</v>
      </c>
      <c r="J23" s="269"/>
    </row>
    <row r="24" spans="1:10" ht="18.75" x14ac:dyDescent="0.3">
      <c r="A24" s="268"/>
      <c r="B24" s="187" t="s">
        <v>116</v>
      </c>
      <c r="C24" s="188" t="s">
        <v>802</v>
      </c>
      <c r="D24" s="45">
        <v>103.9</v>
      </c>
      <c r="E24" s="45">
        <v>102.8</v>
      </c>
      <c r="F24" s="45">
        <v>104</v>
      </c>
      <c r="G24" s="189">
        <f t="shared" si="0"/>
        <v>310.7</v>
      </c>
      <c r="H24" s="359"/>
      <c r="I24" s="361"/>
      <c r="J24" s="269"/>
    </row>
    <row r="25" spans="1:10" ht="18.75" x14ac:dyDescent="0.3">
      <c r="A25" s="267" t="s">
        <v>800</v>
      </c>
      <c r="B25" s="187" t="s">
        <v>286</v>
      </c>
      <c r="C25" s="188" t="s">
        <v>287</v>
      </c>
      <c r="D25" s="45">
        <v>101.8</v>
      </c>
      <c r="E25" s="45">
        <v>104.5</v>
      </c>
      <c r="F25" s="45">
        <v>102.6</v>
      </c>
      <c r="G25" s="189">
        <f t="shared" si="0"/>
        <v>308.89999999999998</v>
      </c>
      <c r="H25" s="358">
        <f>G25+G26</f>
        <v>615.29999999999995</v>
      </c>
      <c r="I25" s="360">
        <f>RANK(H25,($H$7,$H$9,$H$11,$H$13,$H$15,$H$17,$H$19,$H$21,$H$23,$H$25,$H$27,$H$29),0)</f>
        <v>5</v>
      </c>
      <c r="J25" s="255"/>
    </row>
    <row r="26" spans="1:10" ht="18.75" x14ac:dyDescent="0.3">
      <c r="A26" s="268"/>
      <c r="B26" s="187" t="s">
        <v>342</v>
      </c>
      <c r="C26" s="188" t="s">
        <v>343</v>
      </c>
      <c r="D26" s="45">
        <v>102.9</v>
      </c>
      <c r="E26" s="45">
        <v>102.7</v>
      </c>
      <c r="F26" s="45">
        <v>100.8</v>
      </c>
      <c r="G26" s="189">
        <f t="shared" si="0"/>
        <v>306.40000000000003</v>
      </c>
      <c r="H26" s="359"/>
      <c r="I26" s="361"/>
      <c r="J26" s="255"/>
    </row>
    <row r="27" spans="1:10" ht="18.75" x14ac:dyDescent="0.3">
      <c r="A27" s="362" t="s">
        <v>805</v>
      </c>
      <c r="B27" s="187" t="s">
        <v>348</v>
      </c>
      <c r="C27" s="188" t="s">
        <v>349</v>
      </c>
      <c r="D27" s="276">
        <v>99.1</v>
      </c>
      <c r="E27" s="276">
        <v>102.8</v>
      </c>
      <c r="F27" s="276">
        <v>100.9</v>
      </c>
      <c r="G27" s="189">
        <f t="shared" si="0"/>
        <v>302.79999999999995</v>
      </c>
      <c r="H27" s="366">
        <f>G27+G28</f>
        <v>613.5</v>
      </c>
      <c r="I27" s="360">
        <f>RANK(H27,($H$7,$H$9,$H$11,$H$13,$H$15,$H$17,$H$19,$H$21,$H$23,$H$25,$H$27,$H$29),0)</f>
        <v>8</v>
      </c>
      <c r="J27" s="368"/>
    </row>
    <row r="28" spans="1:10" ht="18.75" x14ac:dyDescent="0.3">
      <c r="A28" s="363"/>
      <c r="B28" s="187" t="s">
        <v>345</v>
      </c>
      <c r="C28" s="188" t="s">
        <v>346</v>
      </c>
      <c r="D28" s="45">
        <v>103.1</v>
      </c>
      <c r="E28" s="45">
        <v>103.9</v>
      </c>
      <c r="F28" s="45">
        <v>103.7</v>
      </c>
      <c r="G28" s="189">
        <f t="shared" si="0"/>
        <v>310.7</v>
      </c>
      <c r="H28" s="367"/>
      <c r="I28" s="361"/>
      <c r="J28" s="369"/>
    </row>
    <row r="29" spans="1:10" ht="18.75" x14ac:dyDescent="0.3">
      <c r="A29" s="362" t="s">
        <v>811</v>
      </c>
      <c r="B29" s="187" t="s">
        <v>25</v>
      </c>
      <c r="C29" s="188" t="s">
        <v>333</v>
      </c>
      <c r="D29" s="45">
        <v>102.9</v>
      </c>
      <c r="E29" s="45">
        <v>99.9</v>
      </c>
      <c r="F29" s="45">
        <v>102.9</v>
      </c>
      <c r="G29" s="189">
        <f t="shared" si="0"/>
        <v>305.70000000000005</v>
      </c>
      <c r="H29" s="366">
        <f>G29+G30</f>
        <v>603.1</v>
      </c>
      <c r="I29" s="360">
        <f>RANK(H29,($H$7,$H$9,$H$11,$H$13,$H$15,$H$17,$H$19,$H$21,$H$23,$H$25,$H$27,$H$29),0)</f>
        <v>11</v>
      </c>
      <c r="J29" s="370"/>
    </row>
    <row r="30" spans="1:10" ht="18.75" x14ac:dyDescent="0.3">
      <c r="A30" s="363"/>
      <c r="B30" s="187" t="s">
        <v>812</v>
      </c>
      <c r="C30" s="188" t="s">
        <v>148</v>
      </c>
      <c r="D30" s="45">
        <v>99.4</v>
      </c>
      <c r="E30" s="45">
        <v>99.5</v>
      </c>
      <c r="F30" s="45">
        <v>98.5</v>
      </c>
      <c r="G30" s="189">
        <f t="shared" si="0"/>
        <v>297.39999999999998</v>
      </c>
      <c r="H30" s="367"/>
      <c r="I30" s="361"/>
      <c r="J30" s="370"/>
    </row>
    <row r="31" spans="1:10" ht="18.75" x14ac:dyDescent="0.25">
      <c r="A31" s="253"/>
    </row>
    <row r="32" spans="1:10" ht="18.75" x14ac:dyDescent="0.3">
      <c r="A32" s="254"/>
      <c r="B32" s="182" t="s">
        <v>815</v>
      </c>
    </row>
    <row r="34" spans="1:5" ht="18.75" x14ac:dyDescent="0.3">
      <c r="A34" s="362" t="s">
        <v>797</v>
      </c>
      <c r="B34" s="187" t="s">
        <v>155</v>
      </c>
      <c r="C34" s="188" t="s">
        <v>156</v>
      </c>
      <c r="D34" s="364">
        <v>16</v>
      </c>
      <c r="E34" s="364" t="s">
        <v>294</v>
      </c>
    </row>
    <row r="35" spans="1:5" ht="18.75" x14ac:dyDescent="0.3">
      <c r="A35" s="363"/>
      <c r="B35" s="187" t="s">
        <v>31</v>
      </c>
      <c r="C35" s="188" t="s">
        <v>32</v>
      </c>
      <c r="D35" s="365"/>
      <c r="E35" s="365"/>
    </row>
    <row r="36" spans="1:5" ht="18.75" x14ac:dyDescent="0.3">
      <c r="A36" s="362" t="s">
        <v>804</v>
      </c>
      <c r="B36" s="187" t="s">
        <v>469</v>
      </c>
      <c r="C36" s="187" t="s">
        <v>470</v>
      </c>
      <c r="D36" s="364">
        <v>14</v>
      </c>
      <c r="E36" s="364"/>
    </row>
    <row r="37" spans="1:5" ht="18.75" x14ac:dyDescent="0.3">
      <c r="A37" s="363"/>
      <c r="B37" s="187" t="s">
        <v>417</v>
      </c>
      <c r="C37" s="187" t="s">
        <v>418</v>
      </c>
      <c r="D37" s="365"/>
      <c r="E37" s="365"/>
    </row>
    <row r="39" spans="1:5" ht="18.75" x14ac:dyDescent="0.3">
      <c r="A39" s="274"/>
      <c r="B39" s="182" t="s">
        <v>295</v>
      </c>
    </row>
    <row r="41" spans="1:5" ht="18.75" x14ac:dyDescent="0.3">
      <c r="A41" s="273" t="s">
        <v>799</v>
      </c>
      <c r="B41" s="187" t="s">
        <v>166</v>
      </c>
      <c r="C41" s="188" t="s">
        <v>167</v>
      </c>
      <c r="D41" s="364">
        <v>16</v>
      </c>
      <c r="E41" s="364" t="s">
        <v>296</v>
      </c>
    </row>
    <row r="42" spans="1:5" ht="18.75" x14ac:dyDescent="0.3">
      <c r="A42" s="274"/>
      <c r="B42" s="187" t="s">
        <v>116</v>
      </c>
      <c r="C42" s="188" t="s">
        <v>802</v>
      </c>
      <c r="D42" s="365"/>
      <c r="E42" s="365"/>
    </row>
    <row r="43" spans="1:5" ht="18.75" x14ac:dyDescent="0.3">
      <c r="A43" s="362" t="s">
        <v>795</v>
      </c>
      <c r="B43" s="187" t="s">
        <v>180</v>
      </c>
      <c r="C43" s="188" t="s">
        <v>181</v>
      </c>
      <c r="D43" s="364">
        <v>8</v>
      </c>
      <c r="E43" s="364" t="s">
        <v>297</v>
      </c>
    </row>
    <row r="44" spans="1:5" ht="18.75" x14ac:dyDescent="0.3">
      <c r="A44" s="363"/>
      <c r="B44" s="187" t="s">
        <v>405</v>
      </c>
      <c r="C44" s="188" t="s">
        <v>397</v>
      </c>
      <c r="D44" s="365"/>
      <c r="E44" s="365"/>
    </row>
  </sheetData>
  <mergeCells count="51">
    <mergeCell ref="D41:D42"/>
    <mergeCell ref="E41:E42"/>
    <mergeCell ref="A43:A44"/>
    <mergeCell ref="D43:D44"/>
    <mergeCell ref="E43:E44"/>
    <mergeCell ref="A19:A20"/>
    <mergeCell ref="H11:H12"/>
    <mergeCell ref="I11:I12"/>
    <mergeCell ref="H19:H20"/>
    <mergeCell ref="I19:I20"/>
    <mergeCell ref="A15:A16"/>
    <mergeCell ref="H15:H16"/>
    <mergeCell ref="I15:I16"/>
    <mergeCell ref="A11:A12"/>
    <mergeCell ref="A13:A14"/>
    <mergeCell ref="H13:H14"/>
    <mergeCell ref="I13:I14"/>
    <mergeCell ref="A7:A8"/>
    <mergeCell ref="H7:H8"/>
    <mergeCell ref="I7:I8"/>
    <mergeCell ref="J7:J8"/>
    <mergeCell ref="A9:A10"/>
    <mergeCell ref="H9:H10"/>
    <mergeCell ref="I9:I10"/>
    <mergeCell ref="J9:J10"/>
    <mergeCell ref="J15:J16"/>
    <mergeCell ref="A17:A18"/>
    <mergeCell ref="H17:H18"/>
    <mergeCell ref="I17:I18"/>
    <mergeCell ref="J17:J18"/>
    <mergeCell ref="J27:J28"/>
    <mergeCell ref="A29:A30"/>
    <mergeCell ref="H29:H30"/>
    <mergeCell ref="I29:I30"/>
    <mergeCell ref="J29:J30"/>
    <mergeCell ref="A36:A37"/>
    <mergeCell ref="D36:D37"/>
    <mergeCell ref="E36:E37"/>
    <mergeCell ref="A27:A28"/>
    <mergeCell ref="H27:H28"/>
    <mergeCell ref="H21:H22"/>
    <mergeCell ref="I21:I22"/>
    <mergeCell ref="H23:H24"/>
    <mergeCell ref="I23:I24"/>
    <mergeCell ref="A34:A35"/>
    <mergeCell ref="D34:D35"/>
    <mergeCell ref="E34:E35"/>
    <mergeCell ref="I27:I28"/>
    <mergeCell ref="H25:H26"/>
    <mergeCell ref="I25:I26"/>
    <mergeCell ref="A21:A22"/>
  </mergeCells>
  <printOptions horizontalCentered="1"/>
  <pageMargins left="0.70866141732283472" right="0.70866141732283472" top="0.74803149606299213" bottom="0.35433070866141736" header="0.31496062992125984" footer="0.31496062992125984"/>
  <pageSetup paperSize="9" scale="9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AA18"/>
  <sheetViews>
    <sheetView topLeftCell="B2" zoomScale="115" zoomScaleNormal="115" workbookViewId="0">
      <selection activeCell="B2" sqref="B2"/>
    </sheetView>
  </sheetViews>
  <sheetFormatPr defaultRowHeight="15" x14ac:dyDescent="0.25"/>
  <cols>
    <col min="1" max="1" width="1.42578125" style="4" customWidth="1"/>
    <col min="2" max="2" width="7.7109375" style="20" customWidth="1"/>
    <col min="3" max="3" width="12.140625" style="7" customWidth="1"/>
    <col min="4" max="4" width="12.7109375" style="7" customWidth="1"/>
    <col min="5" max="5" width="15.28515625" style="7" customWidth="1"/>
    <col min="6" max="6" width="8.7109375" style="7" customWidth="1"/>
    <col min="7" max="7" width="7.42578125" style="7" customWidth="1"/>
    <col min="8" max="8" width="7.7109375" style="7" customWidth="1"/>
    <col min="9" max="9" width="6.85546875" style="27" customWidth="1"/>
    <col min="10" max="13" width="6.85546875" style="31" customWidth="1"/>
    <col min="14" max="14" width="6.85546875" style="27" customWidth="1"/>
    <col min="15" max="15" width="9.5703125" style="35" customWidth="1"/>
    <col min="16" max="16" width="7.140625" style="37" customWidth="1"/>
    <col min="17" max="17" width="6.28515625" style="37" customWidth="1"/>
    <col min="18" max="18" width="6.7109375" style="38" customWidth="1"/>
    <col min="19" max="19" width="5.7109375" style="29" customWidth="1"/>
    <col min="20" max="22" width="9.140625" style="4"/>
    <col min="23" max="27" width="9.140625" style="3"/>
    <col min="28" max="16384" width="9.140625" style="1"/>
  </cols>
  <sheetData>
    <row r="1" spans="1:27" ht="6" customHeight="1" x14ac:dyDescent="0.25">
      <c r="A1" s="8"/>
      <c r="B1" s="16"/>
      <c r="C1" s="22"/>
      <c r="H1" s="9"/>
      <c r="I1" s="23"/>
      <c r="J1" s="30"/>
      <c r="K1" s="30"/>
      <c r="L1" s="30"/>
      <c r="M1" s="30"/>
      <c r="N1" s="23"/>
    </row>
    <row r="2" spans="1:27" ht="18" x14ac:dyDescent="0.25">
      <c r="A2" s="8"/>
      <c r="B2" s="17"/>
      <c r="C2" s="12"/>
      <c r="D2" s="8"/>
      <c r="E2" s="8"/>
      <c r="F2" s="8"/>
      <c r="G2" s="8"/>
      <c r="H2" s="12"/>
      <c r="I2" s="39" t="s">
        <v>329</v>
      </c>
      <c r="J2" s="30"/>
      <c r="K2" s="30"/>
      <c r="L2" s="30"/>
      <c r="M2" s="30"/>
      <c r="N2" s="23"/>
    </row>
    <row r="3" spans="1:27" ht="18" x14ac:dyDescent="0.25">
      <c r="A3" s="13"/>
      <c r="B3" s="16"/>
      <c r="C3" s="22"/>
      <c r="H3" s="9"/>
      <c r="I3" s="24" t="s">
        <v>330</v>
      </c>
      <c r="J3" s="30"/>
      <c r="K3" s="30"/>
      <c r="L3" s="30"/>
      <c r="M3" s="30"/>
      <c r="N3" s="23"/>
    </row>
    <row r="4" spans="1:27" ht="21" x14ac:dyDescent="0.35">
      <c r="A4" s="2"/>
      <c r="B4" s="18"/>
      <c r="C4" s="5"/>
      <c r="D4" s="5"/>
      <c r="E4" s="6"/>
      <c r="F4" s="6"/>
      <c r="G4" s="6"/>
      <c r="H4" s="6"/>
      <c r="I4" s="25"/>
      <c r="J4" s="26"/>
      <c r="K4" s="26"/>
      <c r="L4" s="26"/>
      <c r="M4" s="26"/>
      <c r="N4" s="23"/>
      <c r="Q4" s="3"/>
      <c r="R4" s="3"/>
      <c r="S4" s="1"/>
      <c r="T4" s="1"/>
      <c r="U4" s="1"/>
      <c r="V4" s="1"/>
      <c r="W4" s="1"/>
      <c r="X4" s="1"/>
      <c r="Y4" s="1"/>
      <c r="Z4" s="1"/>
      <c r="AA4" s="1"/>
    </row>
    <row r="5" spans="1:27" ht="18.75" x14ac:dyDescent="0.3">
      <c r="A5" s="2"/>
      <c r="B5" s="173" t="s">
        <v>320</v>
      </c>
      <c r="C5" s="6"/>
      <c r="D5" s="6"/>
      <c r="E5" s="6"/>
      <c r="F5" s="6"/>
      <c r="G5" s="6"/>
      <c r="H5" s="6"/>
      <c r="I5" s="26"/>
      <c r="J5" s="26"/>
      <c r="K5" s="26"/>
      <c r="L5" s="26"/>
      <c r="M5" s="26"/>
      <c r="N5" s="33"/>
      <c r="Q5" s="3"/>
      <c r="R5" s="3"/>
      <c r="S5" s="1"/>
      <c r="T5" s="1"/>
      <c r="U5" s="1"/>
      <c r="V5" s="1"/>
      <c r="W5" s="1"/>
      <c r="X5" s="1"/>
      <c r="Y5" s="1"/>
      <c r="Z5" s="1"/>
      <c r="AA5" s="1"/>
    </row>
    <row r="6" spans="1:27" ht="31.5" customHeight="1" x14ac:dyDescent="0.25">
      <c r="A6" s="2"/>
      <c r="B6" s="113" t="s">
        <v>21</v>
      </c>
      <c r="C6" s="114" t="s">
        <v>111</v>
      </c>
      <c r="D6" s="115" t="s">
        <v>20</v>
      </c>
      <c r="E6" s="115" t="s">
        <v>112</v>
      </c>
      <c r="F6" s="116" t="s">
        <v>102</v>
      </c>
      <c r="G6" s="127" t="s">
        <v>197</v>
      </c>
      <c r="H6" s="117" t="s">
        <v>192</v>
      </c>
      <c r="I6" s="106">
        <v>1</v>
      </c>
      <c r="J6" s="106">
        <v>2</v>
      </c>
      <c r="K6" s="106">
        <v>3</v>
      </c>
      <c r="L6" s="106">
        <v>4</v>
      </c>
      <c r="M6" s="106">
        <v>5</v>
      </c>
      <c r="N6" s="106">
        <v>6</v>
      </c>
      <c r="O6" s="106" t="s">
        <v>277</v>
      </c>
      <c r="P6" s="118" t="s">
        <v>3</v>
      </c>
      <c r="Q6" s="119" t="s">
        <v>4</v>
      </c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30.75" customHeight="1" x14ac:dyDescent="0.25">
      <c r="A7" s="2"/>
      <c r="B7" s="21">
        <v>1</v>
      </c>
      <c r="C7" s="239" t="s">
        <v>118</v>
      </c>
      <c r="D7" s="240" t="s">
        <v>331</v>
      </c>
      <c r="E7" s="240" t="s">
        <v>117</v>
      </c>
      <c r="F7" s="82" t="s">
        <v>8</v>
      </c>
      <c r="G7" s="82">
        <v>1991</v>
      </c>
      <c r="H7" s="82" t="s">
        <v>10</v>
      </c>
      <c r="I7" s="82">
        <v>104.7</v>
      </c>
      <c r="J7" s="108">
        <v>103.1</v>
      </c>
      <c r="K7" s="108">
        <v>103.1</v>
      </c>
      <c r="L7" s="108">
        <v>102.8</v>
      </c>
      <c r="M7" s="108">
        <v>102.5</v>
      </c>
      <c r="N7" s="108">
        <v>104.1</v>
      </c>
      <c r="O7" s="109">
        <f t="shared" ref="O7:O18" si="0">SUM(I7:N7)</f>
        <v>620.30000000000007</v>
      </c>
      <c r="P7" s="82">
        <v>51</v>
      </c>
      <c r="Q7" s="82" t="s">
        <v>8</v>
      </c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30.75" customHeight="1" x14ac:dyDescent="0.25">
      <c r="A8" s="2"/>
      <c r="B8" s="21">
        <v>2</v>
      </c>
      <c r="C8" s="239" t="s">
        <v>198</v>
      </c>
      <c r="D8" s="240" t="s">
        <v>29</v>
      </c>
      <c r="E8" s="240" t="s">
        <v>30</v>
      </c>
      <c r="F8" s="82" t="s">
        <v>7</v>
      </c>
      <c r="G8" s="82">
        <v>1975</v>
      </c>
      <c r="H8" s="82" t="s">
        <v>10</v>
      </c>
      <c r="I8" s="82">
        <v>101.7</v>
      </c>
      <c r="J8" s="108">
        <v>102.8</v>
      </c>
      <c r="K8" s="108">
        <v>102.8</v>
      </c>
      <c r="L8" s="108">
        <v>102.6</v>
      </c>
      <c r="M8" s="108">
        <v>103.1</v>
      </c>
      <c r="N8" s="108">
        <v>100.7</v>
      </c>
      <c r="O8" s="109">
        <f t="shared" si="0"/>
        <v>613.70000000000005</v>
      </c>
      <c r="P8" s="82">
        <v>46.46</v>
      </c>
      <c r="Q8" s="82" t="s">
        <v>7</v>
      </c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30.75" customHeight="1" x14ac:dyDescent="0.25">
      <c r="A9" s="2"/>
      <c r="B9" s="21">
        <v>3</v>
      </c>
      <c r="C9" s="239" t="s">
        <v>862</v>
      </c>
      <c r="D9" s="240" t="s">
        <v>140</v>
      </c>
      <c r="E9" s="240" t="s">
        <v>263</v>
      </c>
      <c r="F9" s="82" t="s">
        <v>7</v>
      </c>
      <c r="G9" s="82">
        <v>2003</v>
      </c>
      <c r="H9" s="82" t="s">
        <v>10</v>
      </c>
      <c r="I9" s="82">
        <v>101</v>
      </c>
      <c r="J9" s="108">
        <v>101.5</v>
      </c>
      <c r="K9" s="108">
        <v>102.9</v>
      </c>
      <c r="L9" s="108">
        <v>102.1</v>
      </c>
      <c r="M9" s="108">
        <v>100.7</v>
      </c>
      <c r="N9" s="108">
        <v>102.7</v>
      </c>
      <c r="O9" s="109">
        <f t="shared" si="0"/>
        <v>610.9</v>
      </c>
      <c r="P9" s="82">
        <v>41.91</v>
      </c>
      <c r="Q9" s="82" t="s">
        <v>7</v>
      </c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30.75" customHeight="1" x14ac:dyDescent="0.3">
      <c r="A10" s="2"/>
      <c r="B10" s="21">
        <v>4</v>
      </c>
      <c r="C10" s="239" t="s">
        <v>481</v>
      </c>
      <c r="D10" s="240" t="s">
        <v>482</v>
      </c>
      <c r="E10" s="240" t="s">
        <v>483</v>
      </c>
      <c r="F10" s="175" t="s">
        <v>6</v>
      </c>
      <c r="G10" s="82">
        <v>1966</v>
      </c>
      <c r="H10" s="82" t="s">
        <v>10</v>
      </c>
      <c r="I10" s="241">
        <v>101.9</v>
      </c>
      <c r="J10" s="108">
        <v>102.1</v>
      </c>
      <c r="K10" s="108">
        <v>101.9</v>
      </c>
      <c r="L10" s="108">
        <v>102.3</v>
      </c>
      <c r="M10" s="108">
        <v>101.3</v>
      </c>
      <c r="N10" s="108">
        <v>101.1</v>
      </c>
      <c r="O10" s="109">
        <f t="shared" si="0"/>
        <v>610.6</v>
      </c>
      <c r="P10" s="82">
        <v>37.364999999999995</v>
      </c>
      <c r="Q10" s="241" t="s">
        <v>6</v>
      </c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30.75" customHeight="1" x14ac:dyDescent="0.25">
      <c r="A11" s="2"/>
      <c r="B11" s="21">
        <v>5</v>
      </c>
      <c r="C11" s="239" t="s">
        <v>863</v>
      </c>
      <c r="D11" s="240" t="s">
        <v>280</v>
      </c>
      <c r="E11" s="240" t="s">
        <v>281</v>
      </c>
      <c r="F11" s="82" t="s">
        <v>7</v>
      </c>
      <c r="G11" s="82">
        <v>1962</v>
      </c>
      <c r="H11" s="82" t="s">
        <v>10</v>
      </c>
      <c r="I11" s="82">
        <v>101.9</v>
      </c>
      <c r="J11" s="108">
        <v>102.2</v>
      </c>
      <c r="K11" s="108">
        <v>102.8</v>
      </c>
      <c r="L11" s="108">
        <v>102.9</v>
      </c>
      <c r="M11" s="108">
        <v>99.5</v>
      </c>
      <c r="N11" s="108">
        <v>100.9</v>
      </c>
      <c r="O11" s="109">
        <f t="shared" si="0"/>
        <v>610.20000000000005</v>
      </c>
      <c r="P11" s="82">
        <v>32.819999999999993</v>
      </c>
      <c r="Q11" s="82" t="s">
        <v>7</v>
      </c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30.75" customHeight="1" x14ac:dyDescent="0.25">
      <c r="A12" s="2"/>
      <c r="B12" s="21">
        <v>6</v>
      </c>
      <c r="C12" s="239" t="s">
        <v>332</v>
      </c>
      <c r="D12" s="240" t="s">
        <v>147</v>
      </c>
      <c r="E12" s="240" t="s">
        <v>148</v>
      </c>
      <c r="F12" s="82" t="s">
        <v>8</v>
      </c>
      <c r="G12" s="82">
        <v>2003</v>
      </c>
      <c r="H12" s="82" t="s">
        <v>10</v>
      </c>
      <c r="I12" s="82">
        <v>101.5</v>
      </c>
      <c r="J12" s="108">
        <v>103.3</v>
      </c>
      <c r="K12" s="108">
        <v>99.7</v>
      </c>
      <c r="L12" s="108">
        <v>102.3</v>
      </c>
      <c r="M12" s="108">
        <v>102.4</v>
      </c>
      <c r="N12" s="108">
        <v>100.9</v>
      </c>
      <c r="O12" s="109">
        <f t="shared" si="0"/>
        <v>610.1</v>
      </c>
      <c r="P12" s="82">
        <v>28.28</v>
      </c>
      <c r="Q12" s="82" t="s">
        <v>8</v>
      </c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30.75" customHeight="1" x14ac:dyDescent="0.25">
      <c r="A13" s="2"/>
      <c r="B13" s="21">
        <v>7</v>
      </c>
      <c r="C13" s="239" t="s">
        <v>344</v>
      </c>
      <c r="D13" s="240" t="s">
        <v>345</v>
      </c>
      <c r="E13" s="240" t="s">
        <v>346</v>
      </c>
      <c r="F13" s="82" t="s">
        <v>8</v>
      </c>
      <c r="G13" s="82">
        <v>1996</v>
      </c>
      <c r="H13" s="82" t="s">
        <v>10</v>
      </c>
      <c r="I13" s="82">
        <v>101.7</v>
      </c>
      <c r="J13" s="108">
        <v>103.2</v>
      </c>
      <c r="K13" s="108">
        <v>101.4</v>
      </c>
      <c r="L13" s="108">
        <v>99.4</v>
      </c>
      <c r="M13" s="108">
        <v>99.7</v>
      </c>
      <c r="N13" s="108">
        <v>102.9</v>
      </c>
      <c r="O13" s="109">
        <f t="shared" si="0"/>
        <v>608.30000000000007</v>
      </c>
      <c r="P13" s="82">
        <v>23.72999999999999</v>
      </c>
      <c r="Q13" s="82" t="s">
        <v>8</v>
      </c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30.75" customHeight="1" x14ac:dyDescent="0.25">
      <c r="A14" s="2"/>
      <c r="B14" s="21">
        <v>8</v>
      </c>
      <c r="C14" s="239" t="s">
        <v>222</v>
      </c>
      <c r="D14" s="240" t="s">
        <v>38</v>
      </c>
      <c r="E14" s="240" t="s">
        <v>39</v>
      </c>
      <c r="F14" s="82" t="s">
        <v>7</v>
      </c>
      <c r="G14" s="82">
        <v>1987</v>
      </c>
      <c r="H14" s="82" t="s">
        <v>10</v>
      </c>
      <c r="I14" s="82">
        <v>100.6</v>
      </c>
      <c r="J14" s="108">
        <v>99.6</v>
      </c>
      <c r="K14" s="108">
        <v>98.9</v>
      </c>
      <c r="L14" s="108">
        <v>100.3</v>
      </c>
      <c r="M14" s="108">
        <v>103.7</v>
      </c>
      <c r="N14" s="108">
        <v>100.5</v>
      </c>
      <c r="O14" s="109">
        <f t="shared" si="0"/>
        <v>603.6</v>
      </c>
      <c r="P14" s="82">
        <v>19.190000000000001</v>
      </c>
      <c r="Q14" s="82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30.75" customHeight="1" x14ac:dyDescent="0.25">
      <c r="A15" s="2"/>
      <c r="B15" s="21">
        <v>9</v>
      </c>
      <c r="C15" s="239" t="s">
        <v>378</v>
      </c>
      <c r="D15" s="240" t="s">
        <v>44</v>
      </c>
      <c r="E15" s="240" t="s">
        <v>45</v>
      </c>
      <c r="F15" s="82" t="s">
        <v>7</v>
      </c>
      <c r="G15" s="82">
        <v>2000</v>
      </c>
      <c r="H15" s="82" t="s">
        <v>10</v>
      </c>
      <c r="I15" s="82">
        <v>101.2</v>
      </c>
      <c r="J15" s="108">
        <v>100.1</v>
      </c>
      <c r="K15" s="108">
        <v>100.7</v>
      </c>
      <c r="L15" s="108">
        <v>98.6</v>
      </c>
      <c r="M15" s="108">
        <v>99.8</v>
      </c>
      <c r="N15" s="108">
        <v>101.2</v>
      </c>
      <c r="O15" s="109">
        <f t="shared" si="0"/>
        <v>601.6</v>
      </c>
      <c r="P15" s="82">
        <v>14.639999999999988</v>
      </c>
      <c r="Q15" s="82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30.75" customHeight="1" x14ac:dyDescent="0.3">
      <c r="A16" s="2"/>
      <c r="B16" s="21">
        <v>10</v>
      </c>
      <c r="C16" s="239" t="s">
        <v>849</v>
      </c>
      <c r="D16" s="240" t="s">
        <v>850</v>
      </c>
      <c r="E16" s="240" t="s">
        <v>851</v>
      </c>
      <c r="F16" s="175" t="s">
        <v>6</v>
      </c>
      <c r="G16" s="82">
        <v>1999</v>
      </c>
      <c r="H16" s="82" t="s">
        <v>10</v>
      </c>
      <c r="I16" s="241">
        <v>102.9</v>
      </c>
      <c r="J16" s="108">
        <v>102.3</v>
      </c>
      <c r="K16" s="108">
        <v>99.3</v>
      </c>
      <c r="L16" s="108">
        <v>97.6</v>
      </c>
      <c r="M16" s="108">
        <v>100.1</v>
      </c>
      <c r="N16" s="108">
        <v>98.5</v>
      </c>
      <c r="O16" s="335">
        <f t="shared" si="0"/>
        <v>600.70000000000005</v>
      </c>
      <c r="P16" s="82">
        <v>10.1</v>
      </c>
      <c r="Q16" s="241" t="s">
        <v>6</v>
      </c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30.75" customHeight="1" x14ac:dyDescent="0.25">
      <c r="A17" s="2"/>
      <c r="B17" s="21">
        <v>11</v>
      </c>
      <c r="C17" s="239" t="s">
        <v>338</v>
      </c>
      <c r="D17" s="240" t="s">
        <v>339</v>
      </c>
      <c r="E17" s="240" t="s">
        <v>340</v>
      </c>
      <c r="F17" s="82" t="s">
        <v>8</v>
      </c>
      <c r="G17" s="82">
        <v>1978</v>
      </c>
      <c r="H17" s="82" t="s">
        <v>10</v>
      </c>
      <c r="I17" s="82">
        <v>100.1</v>
      </c>
      <c r="J17" s="108">
        <v>96.7</v>
      </c>
      <c r="K17" s="108">
        <v>96.4</v>
      </c>
      <c r="L17" s="108">
        <v>98.4</v>
      </c>
      <c r="M17" s="108">
        <v>99.7</v>
      </c>
      <c r="N17" s="108">
        <v>101.9</v>
      </c>
      <c r="O17" s="109">
        <f t="shared" si="0"/>
        <v>593.20000000000005</v>
      </c>
      <c r="P17" s="82">
        <v>5.5499999999999883</v>
      </c>
      <c r="Q17" s="82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30.75" customHeight="1" x14ac:dyDescent="0.3">
      <c r="A18" s="2"/>
      <c r="B18" s="83">
        <v>12</v>
      </c>
      <c r="C18" s="239" t="s">
        <v>852</v>
      </c>
      <c r="D18" s="240" t="s">
        <v>853</v>
      </c>
      <c r="E18" s="240" t="s">
        <v>854</v>
      </c>
      <c r="F18" s="175" t="s">
        <v>6</v>
      </c>
      <c r="G18" s="82">
        <v>2005</v>
      </c>
      <c r="H18" s="82" t="s">
        <v>12</v>
      </c>
      <c r="I18" s="241">
        <v>95.3</v>
      </c>
      <c r="J18" s="108">
        <v>95.8</v>
      </c>
      <c r="K18" s="108">
        <v>100.5</v>
      </c>
      <c r="L18" s="108">
        <v>98.8</v>
      </c>
      <c r="M18" s="108">
        <v>95.6</v>
      </c>
      <c r="N18" s="108">
        <v>88.3</v>
      </c>
      <c r="O18" s="229">
        <f t="shared" si="0"/>
        <v>574.29999999999995</v>
      </c>
      <c r="P18" s="164">
        <v>1</v>
      </c>
      <c r="Q18" s="304" t="s">
        <v>6</v>
      </c>
      <c r="R18" s="1"/>
      <c r="S18" s="1"/>
      <c r="T18" s="1"/>
      <c r="U18" s="1"/>
      <c r="V18" s="1"/>
      <c r="W18" s="1"/>
      <c r="X18" s="1"/>
      <c r="Y18" s="1"/>
      <c r="Z18" s="1"/>
      <c r="AA18" s="1"/>
    </row>
  </sheetData>
  <sortState xmlns:xlrd2="http://schemas.microsoft.com/office/spreadsheetml/2017/richdata2" ref="B7:Q18">
    <sortCondition descending="1" ref="O7:O18"/>
    <sortCondition descending="1" ref="N7:N18"/>
  </sortState>
  <pageMargins left="0.23622047244094491" right="0.23622047244094491" top="0.74803149606299213" bottom="0.74803149606299213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32</vt:i4>
      </vt:variant>
    </vt:vector>
  </HeadingPairs>
  <TitlesOfParts>
    <vt:vector size="32" baseType="lpstr">
      <vt:lpstr>Name of Competition</vt:lpstr>
      <vt:lpstr>Judges</vt:lpstr>
      <vt:lpstr>Team points</vt:lpstr>
      <vt:lpstr>AR60(M)</vt:lpstr>
      <vt:lpstr>AR60(MJ)</vt:lpstr>
      <vt:lpstr>AR60(W)</vt:lpstr>
      <vt:lpstr>AR60(WJ)</vt:lpstr>
      <vt:lpstr>AR-MIX (W and M)</vt:lpstr>
      <vt:lpstr>FR60(M)</vt:lpstr>
      <vt:lpstr>FR60(MJ)</vt:lpstr>
      <vt:lpstr>FR60(W)</vt:lpstr>
      <vt:lpstr>FR60(WJ)</vt:lpstr>
      <vt:lpstr>FR3x20(M)</vt:lpstr>
      <vt:lpstr>FR3x20(MJ)</vt:lpstr>
      <vt:lpstr>FR3x20(W)</vt:lpstr>
      <vt:lpstr>FR3x20(WJ)</vt:lpstr>
      <vt:lpstr>FR3x20_Final_Men_and_MJ</vt:lpstr>
      <vt:lpstr>FR3x20_Final_Women_and_WJ</vt:lpstr>
      <vt:lpstr>AP-MIX (WJ and MJ)</vt:lpstr>
      <vt:lpstr>AP60(M)</vt:lpstr>
      <vt:lpstr>AP60(MJ)</vt:lpstr>
      <vt:lpstr>AP60(W)</vt:lpstr>
      <vt:lpstr>AP60(WJ)</vt:lpstr>
      <vt:lpstr>SpP(W)</vt:lpstr>
      <vt:lpstr>SpP(WJ)</vt:lpstr>
      <vt:lpstr>SpP&amp;F(W)</vt:lpstr>
      <vt:lpstr>SpP(M)</vt:lpstr>
      <vt:lpstr>SpP(MJ)</vt:lpstr>
      <vt:lpstr>StP(M)</vt:lpstr>
      <vt:lpstr>StP(MJ)</vt:lpstr>
      <vt:lpstr>StP(W)</vt:lpstr>
      <vt:lpstr>StP2(WJ)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2025-09-22T11:48:38Z</dcterms:modified>
</cp:coreProperties>
</file>