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C:\Users\Kasutaja\Documents\Dokumendid\Laskmine 2024\10. ALP 2024\"/>
    </mc:Choice>
  </mc:AlternateContent>
  <bookViews>
    <workbookView xWindow="0" yWindow="0" windowWidth="23232" windowHeight="8964" tabRatio="935" activeTab="2"/>
  </bookViews>
  <sheets>
    <sheet name="Mehed püss " sheetId="1" r:id="rId1"/>
    <sheet name="Naised püss " sheetId="10" r:id="rId2"/>
    <sheet name="Naised püstol" sheetId="12" r:id="rId3"/>
    <sheet name="Mehed püstol " sheetId="11" r:id="rId4"/>
    <sheet name="20 l toelt" sheetId="19" r:id="rId5"/>
    <sheet name="Kohtunikud ja toetajad" sheetId="18" r:id="rId6"/>
  </sheets>
  <definedNames>
    <definedName name="_xlnm._FilterDatabase" localSheetId="4" hidden="1">'20 l toelt'!$B$25:$H$49</definedName>
    <definedName name="okjb" localSheetId="0">'Mehed püss '!$A$1:$J$32</definedName>
    <definedName name="okjb" localSheetId="3">'Mehed püstol '!$A$1:$J$18</definedName>
    <definedName name="_xlnm.Print_Area" localSheetId="0">'Mehed püss '!$A$1:$L$48</definedName>
    <definedName name="_xlnm.Print_Area" localSheetId="3">'Mehed püstol '!$A$1:$M$62</definedName>
    <definedName name="_xlnm.Print_Area" localSheetId="1">'Naised püss '!$A$1:$L$50</definedName>
    <definedName name="_xlnm.Print_Area" localSheetId="2">'Naised püstol'!$A$1:$K$30</definedName>
    <definedName name="wertklöä" localSheetId="0">'Mehed püss '!$A$1:$J$34</definedName>
    <definedName name="wertklöä" localSheetId="3">'Mehed püstol '!$A$1:$J$18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3" i="10" l="1"/>
  <c r="J33" i="10" s="1"/>
  <c r="G26" i="19"/>
  <c r="K23" i="12"/>
  <c r="L23" i="12" s="1"/>
  <c r="K16" i="11"/>
  <c r="L16" i="11" s="1"/>
  <c r="K26" i="11"/>
  <c r="L26" i="11" s="1"/>
  <c r="K27" i="11"/>
  <c r="L27" i="11" s="1"/>
  <c r="G31" i="19"/>
  <c r="G38" i="19"/>
  <c r="G43" i="19"/>
  <c r="K19" i="11"/>
  <c r="L19" i="11" s="1"/>
  <c r="K17" i="11"/>
  <c r="L17" i="11" s="1"/>
  <c r="K15" i="11"/>
  <c r="L15" i="11" s="1"/>
  <c r="G30" i="19"/>
  <c r="G28" i="19"/>
  <c r="G33" i="19"/>
  <c r="G41" i="19" l="1"/>
  <c r="G39" i="19"/>
  <c r="G36" i="19"/>
  <c r="G48" i="19"/>
  <c r="G49" i="19"/>
  <c r="G40" i="19"/>
  <c r="G34" i="19"/>
  <c r="G44" i="19"/>
  <c r="G37" i="19"/>
  <c r="G27" i="19"/>
  <c r="G42" i="19"/>
  <c r="G32" i="19"/>
  <c r="G47" i="19"/>
  <c r="G45" i="19"/>
  <c r="G18" i="19"/>
  <c r="G16" i="19"/>
  <c r="G19" i="19"/>
  <c r="G9" i="19"/>
  <c r="G17" i="19"/>
  <c r="G10" i="19"/>
  <c r="G14" i="19"/>
  <c r="G12" i="19"/>
  <c r="G15" i="19"/>
  <c r="G13" i="19"/>
  <c r="G11" i="19"/>
  <c r="G61" i="11"/>
  <c r="G62" i="11"/>
  <c r="I47" i="11"/>
  <c r="J47" i="11" s="1"/>
  <c r="I50" i="11"/>
  <c r="J50" i="11" s="1"/>
  <c r="I54" i="11"/>
  <c r="J54" i="11" s="1"/>
  <c r="I49" i="11"/>
  <c r="J49" i="11" s="1"/>
  <c r="I39" i="11"/>
  <c r="J39" i="11" s="1"/>
  <c r="I51" i="11"/>
  <c r="J51" i="11" s="1"/>
  <c r="I43" i="11"/>
  <c r="J43" i="11" s="1"/>
  <c r="I40" i="11"/>
  <c r="J40" i="11" s="1"/>
  <c r="I44" i="11"/>
  <c r="J44" i="11" s="1"/>
  <c r="I41" i="11"/>
  <c r="J41" i="11" s="1"/>
  <c r="I46" i="11"/>
  <c r="J46" i="11" s="1"/>
  <c r="I45" i="11"/>
  <c r="J45" i="11" s="1"/>
  <c r="I42" i="11"/>
  <c r="J42" i="11" s="1"/>
  <c r="I52" i="11"/>
  <c r="J52" i="11" s="1"/>
  <c r="K28" i="11"/>
  <c r="L28" i="11" s="1"/>
  <c r="K32" i="11"/>
  <c r="L32" i="11" s="1"/>
  <c r="K22" i="11"/>
  <c r="L22" i="11" s="1"/>
  <c r="K23" i="11"/>
  <c r="L23" i="11" s="1"/>
  <c r="K14" i="11"/>
  <c r="L14" i="11" s="1"/>
  <c r="K10" i="11"/>
  <c r="L10" i="11" s="1"/>
  <c r="K11" i="11"/>
  <c r="L11" i="11" s="1"/>
  <c r="K24" i="11"/>
  <c r="L24" i="11" s="1"/>
  <c r="K29" i="11"/>
  <c r="L29" i="11" s="1"/>
  <c r="K25" i="11"/>
  <c r="L25" i="11" s="1"/>
  <c r="K12" i="11"/>
  <c r="L12" i="11" s="1"/>
  <c r="K30" i="11"/>
  <c r="L30" i="11" s="1"/>
  <c r="K31" i="11"/>
  <c r="L31" i="11" s="1"/>
  <c r="G45" i="12"/>
  <c r="I37" i="12"/>
  <c r="J37" i="12" s="1"/>
  <c r="I30" i="12"/>
  <c r="J30" i="12" s="1"/>
  <c r="I33" i="12"/>
  <c r="J33" i="12" s="1"/>
  <c r="I36" i="12"/>
  <c r="J36" i="12" s="1"/>
  <c r="I32" i="12"/>
  <c r="J32" i="12" s="1"/>
  <c r="I31" i="12"/>
  <c r="J31" i="12" s="1"/>
  <c r="K14" i="12"/>
  <c r="L14" i="12" s="1"/>
  <c r="K10" i="12"/>
  <c r="L10" i="12" s="1"/>
  <c r="K17" i="12"/>
  <c r="L17" i="12" s="1"/>
  <c r="K11" i="12"/>
  <c r="L11" i="12" s="1"/>
  <c r="K20" i="12"/>
  <c r="L20" i="12" s="1"/>
  <c r="K9" i="12"/>
  <c r="L9" i="12" s="1"/>
  <c r="K12" i="12"/>
  <c r="L12" i="12" s="1"/>
  <c r="K21" i="12"/>
  <c r="L21" i="12" s="1"/>
  <c r="K22" i="12"/>
  <c r="L22" i="12" s="1"/>
  <c r="G48" i="1"/>
  <c r="I36" i="1"/>
  <c r="J36" i="1" s="1"/>
  <c r="I34" i="1"/>
  <c r="J34" i="1" s="1"/>
  <c r="I38" i="1"/>
  <c r="J38" i="1" s="1"/>
  <c r="I39" i="1"/>
  <c r="J39" i="1" s="1"/>
  <c r="I41" i="1"/>
  <c r="J41" i="1" s="1"/>
  <c r="I37" i="1"/>
  <c r="J37" i="1" s="1"/>
  <c r="K19" i="1"/>
  <c r="L19" i="1" s="1"/>
  <c r="K13" i="1"/>
  <c r="L13" i="1" s="1"/>
  <c r="K26" i="1"/>
  <c r="L26" i="1" s="1"/>
  <c r="K9" i="1"/>
  <c r="L9" i="1" s="1"/>
  <c r="K25" i="1"/>
  <c r="L25" i="1" s="1"/>
  <c r="K20" i="1"/>
  <c r="L20" i="1" s="1"/>
  <c r="K24" i="1"/>
  <c r="L24" i="1" s="1"/>
  <c r="K16" i="10"/>
  <c r="L16" i="10" s="1"/>
  <c r="K15" i="10"/>
  <c r="L15" i="10" s="1"/>
  <c r="K10" i="10"/>
  <c r="L10" i="10" s="1"/>
  <c r="K12" i="10"/>
  <c r="L12" i="10" s="1"/>
  <c r="K17" i="10"/>
  <c r="L17" i="10" s="1"/>
  <c r="K13" i="10"/>
  <c r="L13" i="10" s="1"/>
  <c r="K18" i="10"/>
  <c r="L18" i="10" s="1"/>
  <c r="I29" i="10"/>
  <c r="J29" i="10" s="1"/>
  <c r="I30" i="10"/>
  <c r="J30" i="10" s="1"/>
  <c r="I28" i="10"/>
  <c r="J28" i="10" s="1"/>
  <c r="I27" i="10"/>
  <c r="J27" i="10" s="1"/>
  <c r="I34" i="10"/>
  <c r="J34" i="10" s="1"/>
  <c r="I36" i="10"/>
  <c r="J36" i="10" s="1"/>
  <c r="I35" i="10"/>
  <c r="J35" i="10" s="1"/>
  <c r="I26" i="10"/>
  <c r="J26" i="10" s="1"/>
  <c r="I31" i="10"/>
  <c r="J31" i="10" s="1"/>
  <c r="I32" i="10"/>
  <c r="J32" i="10" s="1"/>
  <c r="G44" i="10"/>
  <c r="G43" i="10"/>
  <c r="K16" i="12"/>
  <c r="L16" i="12" s="1"/>
  <c r="K19" i="12"/>
  <c r="L19" i="12" s="1"/>
  <c r="K15" i="12"/>
  <c r="L15" i="12" s="1"/>
  <c r="K18" i="12"/>
  <c r="L18" i="12" s="1"/>
  <c r="K13" i="12"/>
  <c r="L13" i="12" s="1"/>
  <c r="K21" i="11"/>
  <c r="L21" i="11" s="1"/>
  <c r="I48" i="11"/>
  <c r="J48" i="11" s="1"/>
  <c r="K9" i="11"/>
  <c r="L9" i="11" s="1"/>
  <c r="K18" i="11"/>
  <c r="L18" i="11" s="1"/>
  <c r="K20" i="11"/>
  <c r="L20" i="11" s="1"/>
  <c r="I38" i="12"/>
  <c r="J38" i="12" s="1"/>
  <c r="K23" i="1"/>
  <c r="L23" i="1" s="1"/>
  <c r="L31" i="1"/>
  <c r="K14" i="10"/>
  <c r="L14" i="10" s="1"/>
  <c r="K11" i="10"/>
  <c r="L11" i="10" s="1"/>
  <c r="K13" i="11"/>
  <c r="L13" i="11" s="1"/>
  <c r="I53" i="11"/>
  <c r="J53" i="11" s="1"/>
  <c r="G29" i="19"/>
  <c r="G35" i="19"/>
  <c r="K21" i="1" l="1"/>
  <c r="L21" i="1" s="1"/>
  <c r="G46" i="19"/>
  <c r="I34" i="12"/>
  <c r="J34" i="12" s="1"/>
  <c r="I35" i="12"/>
  <c r="J35" i="12" s="1"/>
  <c r="I25" i="10"/>
  <c r="J25" i="10" s="1"/>
  <c r="J43" i="1"/>
  <c r="I40" i="1"/>
  <c r="J40" i="1" s="1"/>
  <c r="I35" i="1"/>
  <c r="J35" i="1" s="1"/>
  <c r="K15" i="1" l="1"/>
  <c r="L15" i="1" s="1"/>
  <c r="K12" i="1"/>
  <c r="L12" i="1" s="1"/>
  <c r="K18" i="1" l="1"/>
  <c r="L18" i="1" s="1"/>
  <c r="K22" i="1"/>
  <c r="L22" i="1" s="1"/>
  <c r="K16" i="1"/>
  <c r="L16" i="1" s="1"/>
  <c r="K11" i="1" l="1"/>
  <c r="L11" i="1" s="1"/>
  <c r="K27" i="1"/>
  <c r="L27" i="1" s="1"/>
  <c r="K17" i="1"/>
  <c r="L17" i="1" s="1"/>
  <c r="K10" i="1"/>
  <c r="L10" i="1" s="1"/>
  <c r="K14" i="1"/>
  <c r="L14" i="1" s="1"/>
  <c r="J42" i="1"/>
  <c r="K9" i="10"/>
  <c r="L9" i="10" s="1"/>
</calcChain>
</file>

<file path=xl/sharedStrings.xml><?xml version="1.0" encoding="utf-8"?>
<sst xmlns="http://schemas.openxmlformats.org/spreadsheetml/2006/main" count="665" uniqueCount="230">
  <si>
    <t>ÕHKRELVADEST LASKMISES</t>
  </si>
  <si>
    <t>Koht</t>
  </si>
  <si>
    <t>Nimi</t>
  </si>
  <si>
    <t>Sünd.</t>
  </si>
  <si>
    <t>Klubi</t>
  </si>
  <si>
    <t>Seeriad</t>
  </si>
  <si>
    <t>Kokku</t>
  </si>
  <si>
    <t>Klass</t>
  </si>
  <si>
    <t>I</t>
  </si>
  <si>
    <t>II</t>
  </si>
  <si>
    <t>III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</si>
  <si>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</si>
  <si>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</si>
  <si>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</si>
  <si>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</si>
  <si>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</si>
  <si>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</si>
  <si>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</si>
  <si>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</si>
  <si>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</si>
  <si>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Tulejoonekohtunikud:</t>
  </si>
  <si>
    <t>Marko Aigro</t>
  </si>
  <si>
    <t>Lauri Lopp</t>
  </si>
  <si>
    <t>Protokollid:</t>
  </si>
  <si>
    <t>Võistluse toetajad:</t>
  </si>
  <si>
    <r>
      <t xml:space="preserve">Õhupüss 20 l   </t>
    </r>
    <r>
      <rPr>
        <b/>
        <sz val="12"/>
        <color indexed="10"/>
        <rFont val="Times New Roman"/>
        <family val="1"/>
        <charset val="186"/>
      </rPr>
      <t>Tüdrukud</t>
    </r>
  </si>
  <si>
    <r>
      <t xml:space="preserve">Õhupüss 40 l   </t>
    </r>
    <r>
      <rPr>
        <b/>
        <sz val="12"/>
        <color indexed="10"/>
        <rFont val="Times New Roman"/>
        <family val="1"/>
        <charset val="186"/>
      </rPr>
      <t>Tüdrukud</t>
    </r>
  </si>
  <si>
    <r>
      <t xml:space="preserve">Õhupüss 40 l   </t>
    </r>
    <r>
      <rPr>
        <b/>
        <sz val="12"/>
        <color rgb="FF0070C0"/>
        <rFont val="Times New Roman"/>
        <family val="1"/>
        <charset val="186"/>
      </rPr>
      <t>Poisid</t>
    </r>
  </si>
  <si>
    <r>
      <t xml:space="preserve">Õhupüstol 40 l   </t>
    </r>
    <r>
      <rPr>
        <b/>
        <sz val="12"/>
        <color indexed="10"/>
        <rFont val="Times New Roman"/>
        <family val="1"/>
        <charset val="186"/>
      </rPr>
      <t>Tüdrukud</t>
    </r>
  </si>
  <si>
    <r>
      <t xml:space="preserve">Õhupüstol 20 l   </t>
    </r>
    <r>
      <rPr>
        <b/>
        <sz val="12"/>
        <color indexed="10"/>
        <rFont val="Times New Roman"/>
        <family val="1"/>
        <charset val="186"/>
      </rPr>
      <t>Tüdrukud</t>
    </r>
  </si>
  <si>
    <r>
      <t xml:space="preserve">Õhupüstol 40 l   </t>
    </r>
    <r>
      <rPr>
        <b/>
        <sz val="12"/>
        <color rgb="FF0070C0"/>
        <rFont val="Times New Roman"/>
        <family val="1"/>
        <charset val="186"/>
      </rPr>
      <t>Poisid</t>
    </r>
  </si>
  <si>
    <r>
      <t xml:space="preserve">Õhupüstol 20 l   </t>
    </r>
    <r>
      <rPr>
        <b/>
        <sz val="12"/>
        <color rgb="FF0070C0"/>
        <rFont val="Times New Roman"/>
        <family val="1"/>
        <charset val="186"/>
      </rPr>
      <t>Poisid</t>
    </r>
  </si>
  <si>
    <r>
      <t xml:space="preserve">Õhupüss 60 l   </t>
    </r>
    <r>
      <rPr>
        <b/>
        <sz val="12"/>
        <color indexed="10"/>
        <rFont val="Times New Roman"/>
        <family val="1"/>
        <charset val="186"/>
      </rPr>
      <t>Naised</t>
    </r>
  </si>
  <si>
    <r>
      <t xml:space="preserve">Õhupüss 60 l   </t>
    </r>
    <r>
      <rPr>
        <b/>
        <sz val="12"/>
        <color rgb="FF0070C0"/>
        <rFont val="Times New Roman"/>
        <family val="1"/>
        <charset val="186"/>
      </rPr>
      <t>Mehed</t>
    </r>
  </si>
  <si>
    <r>
      <t xml:space="preserve">Õhupüstol 60 l   </t>
    </r>
    <r>
      <rPr>
        <b/>
        <sz val="12"/>
        <color indexed="10"/>
        <rFont val="Times New Roman"/>
        <family val="1"/>
        <charset val="186"/>
      </rPr>
      <t>Naised</t>
    </r>
  </si>
  <si>
    <r>
      <t xml:space="preserve">Õhupüstol 60 l   </t>
    </r>
    <r>
      <rPr>
        <b/>
        <sz val="12"/>
        <color rgb="FF0070C0"/>
        <rFont val="Times New Roman"/>
        <family val="1"/>
        <charset val="186"/>
      </rPr>
      <t>Mehed</t>
    </r>
  </si>
  <si>
    <t>9. Laskevõistlus "Aasta lühim päev"</t>
  </si>
  <si>
    <t>28.-30.12.2023, Ülenurme</t>
  </si>
  <si>
    <t>Gerli Nuuter</t>
  </si>
  <si>
    <t>Marion Andra Väinänen</t>
  </si>
  <si>
    <t>KL MäLK</t>
  </si>
  <si>
    <t>Pärnu ISSF</t>
  </si>
  <si>
    <t>Tamme Laskur</t>
  </si>
  <si>
    <t>Marten Kivisalu</t>
  </si>
  <si>
    <t>Airon Kalamees</t>
  </si>
  <si>
    <t>Heidi Lepik</t>
  </si>
  <si>
    <r>
      <t xml:space="preserve">Õhupüss 20 l   </t>
    </r>
    <r>
      <rPr>
        <b/>
        <sz val="12"/>
        <color rgb="FF0070C0"/>
        <rFont val="Times New Roman"/>
        <family val="1"/>
        <charset val="186"/>
      </rPr>
      <t>Poisid</t>
    </r>
  </si>
  <si>
    <t>Kaire Taar</t>
  </si>
  <si>
    <t>Maia Bunder</t>
  </si>
  <si>
    <t>Kairi-Liis Roonurm</t>
  </si>
  <si>
    <t>Sigmar Sihver</t>
  </si>
  <si>
    <t>Taivo Kruuspan</t>
  </si>
  <si>
    <t>Kahrut Märss</t>
  </si>
  <si>
    <t>Kahru Männik</t>
  </si>
  <si>
    <t>Karel Udras</t>
  </si>
  <si>
    <t>Toomas Aro</t>
  </si>
  <si>
    <t>Meelis Kask</t>
  </si>
  <si>
    <t>Silver Dubkovski</t>
  </si>
  <si>
    <t>Arvestuse kohtunikud:</t>
  </si>
  <si>
    <t>Katrin Mirtel Tutt</t>
  </si>
  <si>
    <t>Hugo Forsel</t>
  </si>
  <si>
    <t>Taavi Kangur</t>
  </si>
  <si>
    <t>Kadri Kirschenberg</t>
  </si>
  <si>
    <t>Kerttu Koolman</t>
  </si>
  <si>
    <t>Mirell Väljak</t>
  </si>
  <si>
    <t>Elva LSK</t>
  </si>
  <si>
    <t>Silver Virolainen</t>
  </si>
  <si>
    <t>Asmus Bürkland</t>
  </si>
  <si>
    <t>Mirtel Virolainen</t>
  </si>
  <si>
    <t>Mait Hanni</t>
  </si>
  <si>
    <t>Kätriin Keldt</t>
  </si>
  <si>
    <t>Krista Kiisk</t>
  </si>
  <si>
    <t>Kristiina Hurt</t>
  </si>
  <si>
    <t>Levon Lehtsalu</t>
  </si>
  <si>
    <t>Reijo Virolainen</t>
  </si>
  <si>
    <t>Andreas Maspanov</t>
  </si>
  <si>
    <t>Lisell Väljak</t>
  </si>
  <si>
    <t>Karolin Mäe</t>
  </si>
  <si>
    <t>Kaspar Tühis</t>
  </si>
  <si>
    <t>Robin Kahre</t>
  </si>
  <si>
    <t>Hendrik Dubkovski</t>
  </si>
  <si>
    <t>Vello Karja</t>
  </si>
  <si>
    <t>Silver Mäe</t>
  </si>
  <si>
    <t>Liivi Erm</t>
  </si>
  <si>
    <t>Manfred Kukk</t>
  </si>
  <si>
    <t>Kaspar Viiron</t>
  </si>
  <si>
    <t>Andres Hunt</t>
  </si>
  <si>
    <t>Rauno Lopp</t>
  </si>
  <si>
    <t>Mirko Aigro</t>
  </si>
  <si>
    <t>Viljandi LK</t>
  </si>
  <si>
    <t>Ain Muru</t>
  </si>
  <si>
    <t>13.</t>
  </si>
  <si>
    <t>14.</t>
  </si>
  <si>
    <t>15.</t>
  </si>
  <si>
    <t>Annemarii Kiisk</t>
  </si>
  <si>
    <t>Kristina Kiisk</t>
  </si>
  <si>
    <t>Ott Ottisaar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</si>
  <si>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</si>
  <si>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</si>
  <si>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</si>
  <si>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</si>
  <si>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</si>
  <si>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</si>
  <si>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</si>
  <si>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</si>
  <si>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</si>
  <si>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Aivo Roonurm</t>
  </si>
  <si>
    <t>Õhupüss 20 l toelt  kuni 10-aastased</t>
  </si>
  <si>
    <t>Õhupüss 20 l toelt  kuni 14-aastased</t>
  </si>
  <si>
    <t>Susanna Sule</t>
  </si>
  <si>
    <t>Margus Palolill</t>
  </si>
  <si>
    <t>Kaiu LK</t>
  </si>
  <si>
    <t>Sandra Valgi</t>
  </si>
  <si>
    <t>Põlva LSK</t>
  </si>
  <si>
    <t>10. Laskevõistlus "Aasta lühim päev"</t>
  </si>
  <si>
    <t>20.-22.12.2024, Ülenurme</t>
  </si>
  <si>
    <t>9*</t>
  </si>
  <si>
    <t>13*</t>
  </si>
  <si>
    <t>5*</t>
  </si>
  <si>
    <t>Marek Aigro</t>
  </si>
  <si>
    <t>0*</t>
  </si>
  <si>
    <t>3*</t>
  </si>
  <si>
    <t>Martti Vahemaa</t>
  </si>
  <si>
    <t>7*</t>
  </si>
  <si>
    <t>Aleksei Osokin</t>
  </si>
  <si>
    <t>2*</t>
  </si>
  <si>
    <t>Raul Erk</t>
  </si>
  <si>
    <t>17*</t>
  </si>
  <si>
    <t>Heldur Kurig</t>
  </si>
  <si>
    <t>Arvi Saar</t>
  </si>
  <si>
    <t>Margus Uhek</t>
  </si>
  <si>
    <t>Tõnis Tiirik</t>
  </si>
  <si>
    <t>Margus Uiboaid</t>
  </si>
  <si>
    <t>11*</t>
  </si>
  <si>
    <t>Meribel Kask</t>
  </si>
  <si>
    <t>Estasport</t>
  </si>
  <si>
    <t>Kristofer Jaago Kivari</t>
  </si>
  <si>
    <t>Siim-Christian Reppo-Sirel</t>
  </si>
  <si>
    <t>4*</t>
  </si>
  <si>
    <t>6*</t>
  </si>
  <si>
    <t>Marion-Andra Väinänen</t>
  </si>
  <si>
    <t>Marja Kirss</t>
  </si>
  <si>
    <t>Ketlin Sangla</t>
  </si>
  <si>
    <t>Maksym Sydorenko</t>
  </si>
  <si>
    <t>Kätlin Anniko</t>
  </si>
  <si>
    <t>Kristofer Hanko</t>
  </si>
  <si>
    <t>Maaria Vassila</t>
  </si>
  <si>
    <t>Nora Eelmaa</t>
  </si>
  <si>
    <t>KL Tartu malev</t>
  </si>
  <si>
    <t>Teele Kelder</t>
  </si>
  <si>
    <t>Marie Anette Randviir</t>
  </si>
  <si>
    <t>Edwin Eduard Sisask</t>
  </si>
  <si>
    <t>Täheli Lorvi</t>
  </si>
  <si>
    <t>Vahur Asi</t>
  </si>
  <si>
    <t>Bruno Kaas</t>
  </si>
  <si>
    <t>Keiriin Kiisk</t>
  </si>
  <si>
    <t>Järvamaa LK</t>
  </si>
  <si>
    <t>Brandon Kaselaid</t>
  </si>
  <si>
    <t>Rogen Reimo Poolen</t>
  </si>
  <si>
    <t>Ronald Erk</t>
  </si>
  <si>
    <t>Noora Virolainen</t>
  </si>
  <si>
    <t>Kaspar Kuusik</t>
  </si>
  <si>
    <t>Ülenurme GSK</t>
  </si>
  <si>
    <t>Helena Juurik</t>
  </si>
  <si>
    <t>Kätliin Saar</t>
  </si>
  <si>
    <t>Säde Hiiob</t>
  </si>
  <si>
    <t>Kristjan Kahre</t>
  </si>
  <si>
    <t>Liis-Beth Varik</t>
  </si>
  <si>
    <t>Jette Sofia Moilanen</t>
  </si>
  <si>
    <t>Lauri Kaas</t>
  </si>
  <si>
    <t>Kaaren Tavo</t>
  </si>
  <si>
    <t>1*</t>
  </si>
  <si>
    <t>Stenli Toropov</t>
  </si>
  <si>
    <t>Kimm Patrik Põkk</t>
  </si>
  <si>
    <t>Kristo Käo</t>
  </si>
  <si>
    <t>Tymotii Nelyn</t>
  </si>
  <si>
    <t>8*</t>
  </si>
  <si>
    <t>Karl Loik</t>
  </si>
  <si>
    <t>Aleksander Kalitventsev</t>
  </si>
  <si>
    <t>Mattis Martjak</t>
  </si>
  <si>
    <t>Lepo Jonuks</t>
  </si>
  <si>
    <t>Eliise Voogla</t>
  </si>
  <si>
    <t>Dana Vassel</t>
  </si>
  <si>
    <t>Mariliis Pärn</t>
  </si>
  <si>
    <t>Ragnar Juurik</t>
  </si>
  <si>
    <t>15*</t>
  </si>
  <si>
    <t>Maire Pärn</t>
  </si>
  <si>
    <t>Amanda-Mia Neostus</t>
  </si>
  <si>
    <t>Iisaku LK</t>
  </si>
  <si>
    <t>Gregor Viita</t>
  </si>
  <si>
    <t>Hart Juuse</t>
  </si>
  <si>
    <t>Ardon Neostus</t>
  </si>
  <si>
    <t>Rokko Mägi</t>
  </si>
  <si>
    <t>Kevin Sekk</t>
  </si>
  <si>
    <t>Olav Tammik</t>
  </si>
  <si>
    <t>Rando Köster</t>
  </si>
  <si>
    <t>Ruut Rasmus Surva</t>
  </si>
  <si>
    <t>Jevgeni Mihhailov</t>
  </si>
  <si>
    <t>Kristel Kaasiku</t>
  </si>
  <si>
    <t>Adele Karolina Kõre</t>
  </si>
  <si>
    <t>Rebeka Stimmer</t>
  </si>
  <si>
    <t>Sten Kaspar Mölder</t>
  </si>
  <si>
    <t>Lola Parik</t>
  </si>
  <si>
    <t>Kati-Ly Randviir</t>
  </si>
  <si>
    <t>Väike-Maarja LK</t>
  </si>
  <si>
    <t>Sandra Puurand</t>
  </si>
  <si>
    <t>Aleksandra Varts</t>
  </si>
  <si>
    <t>Kaur Laurimaa</t>
  </si>
  <si>
    <t>Konstantin Chelpanov</t>
  </si>
  <si>
    <t>Narva LSK</t>
  </si>
  <si>
    <t>Janis Aarne</t>
  </si>
  <si>
    <t>Mia Alter</t>
  </si>
  <si>
    <t>Agnes Rohtsalu</t>
  </si>
  <si>
    <t>Timo Härma</t>
  </si>
  <si>
    <t>Jorgen Uibo</t>
  </si>
  <si>
    <t>Kenno-Riko Jalla</t>
  </si>
  <si>
    <t>Kristjan Pank</t>
  </si>
  <si>
    <t>Karl-Eirik Kohava</t>
  </si>
  <si>
    <t>Narva LK</t>
  </si>
  <si>
    <t>Argo Kurg</t>
  </si>
  <si>
    <t>10*</t>
  </si>
  <si>
    <t>Kristiina Põldaru</t>
  </si>
  <si>
    <t>16</t>
  </si>
  <si>
    <t>17</t>
  </si>
  <si>
    <t>Toetajad: Eesti Kultuurkapital, OÜ Masinateenus, OÜ Bodyfood, Tartumaa Spordiliit, OÜ Trapper</t>
  </si>
  <si>
    <t>Säde-Lee Voor</t>
  </si>
  <si>
    <t>Aksel Alas</t>
  </si>
  <si>
    <t>Maria Jürgenson</t>
  </si>
  <si>
    <t>Karel Otto Taaler</t>
  </si>
  <si>
    <t>Piret Põltsama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</si>
</sst>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_-* #,##0.00_-;\-* #,##0.00_-;_-* &quot;-&quot;??_-;_-@_-"/>
    <numFmt numFmtId="166" formatCode="d\.mm\.yyyy;@"/>
  </numFmts>
  <fonts count="28" x14ac:knownFonts="1">
    <font>
      <sz val="10"/>
      <name val="Arial"/>
    </font>
    <font>
      <b/>
      <sz val="14"/>
      <name val="Times New Roman Baltic"/>
      <family val="1"/>
      <charset val="186"/>
    </font>
    <font>
      <sz val="12"/>
      <name val="Times New Roman"/>
      <family val="1"/>
      <charset val="186"/>
    </font>
    <font>
      <sz val="12"/>
      <name val="Times New Roman Baltic"/>
      <family val="1"/>
      <charset val="186"/>
    </font>
    <font>
      <b/>
      <sz val="12"/>
      <name val="Times New Roman"/>
      <family val="1"/>
      <charset val="186"/>
    </font>
    <font>
      <b/>
      <sz val="12"/>
      <color indexed="10"/>
      <name val="Times New Roman"/>
      <family val="1"/>
      <charset val="186"/>
    </font>
    <font>
      <i/>
      <u/>
      <sz val="12"/>
      <name val="Times New Roman"/>
      <family val="1"/>
      <charset val="186"/>
    </font>
    <font>
      <b/>
      <sz val="12"/>
      <name val="Times New Roman Baltic"/>
      <family val="1"/>
      <charset val="186"/>
    </font>
    <font>
      <sz val="10"/>
      <name val="Arial"/>
      <family val="2"/>
      <charset val="186"/>
    </font>
    <font>
      <sz val="8"/>
      <name val="Arial"/>
      <family val="2"/>
      <charset val="186"/>
    </font>
    <font>
      <sz val="10"/>
      <name val="Times New Roman"/>
      <family val="1"/>
      <charset val="186"/>
    </font>
    <font>
      <sz val="10"/>
      <color indexed="0"/>
      <name val="Verdana"/>
      <family val="2"/>
      <charset val="186"/>
    </font>
    <font>
      <b/>
      <i/>
      <sz val="10"/>
      <name val="Times New Roman Baltic"/>
      <family val="1"/>
      <charset val="186"/>
    </font>
    <font>
      <sz val="10"/>
      <color indexed="8"/>
      <name val="Verdana"/>
      <family val="2"/>
      <charset val="1"/>
    </font>
    <font>
      <sz val="11"/>
      <color theme="1"/>
      <name val="Calibri"/>
      <family val="2"/>
      <charset val="186"/>
      <scheme val="minor"/>
    </font>
    <font>
      <sz val="11"/>
      <color theme="0"/>
      <name val="Calibri"/>
      <family val="2"/>
      <charset val="186"/>
      <scheme val="minor"/>
    </font>
    <font>
      <b/>
      <sz val="18"/>
      <color theme="3"/>
      <name val="Calibri Light"/>
      <family val="2"/>
      <charset val="186"/>
      <scheme val="major"/>
    </font>
    <font>
      <sz val="12"/>
      <name val="Times New Roman"/>
      <family val="1"/>
    </font>
    <font>
      <sz val="10"/>
      <color indexed="0"/>
      <name val="Verdana"/>
      <family val="2"/>
    </font>
    <font>
      <b/>
      <sz val="12"/>
      <name val="Times New Roman"/>
      <family val="1"/>
    </font>
    <font>
      <b/>
      <sz val="10"/>
      <name val="Times New Roman Baltic"/>
      <family val="1"/>
      <charset val="186"/>
    </font>
    <font>
      <b/>
      <sz val="16"/>
      <name val="Times New Roman Baltic"/>
      <family val="1"/>
      <charset val="186"/>
    </font>
    <font>
      <b/>
      <sz val="12"/>
      <color rgb="FF0070C0"/>
      <name val="Times New Roman"/>
      <family val="1"/>
      <charset val="186"/>
    </font>
    <font>
      <sz val="12"/>
      <name val="Times New Roman"/>
      <family val="1"/>
    </font>
    <font>
      <b/>
      <sz val="12"/>
      <name val="Times New Roman"/>
      <family val="1"/>
    </font>
    <font>
      <b/>
      <sz val="16"/>
      <name val="Times New Roman"/>
      <family val="1"/>
    </font>
    <font>
      <b/>
      <sz val="14"/>
      <name val="Times New Roman"/>
      <family val="1"/>
    </font>
    <font>
      <sz val="14"/>
      <name val="Times New Roman Baltic"/>
      <family val="1"/>
      <charset val="186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/>
      <right/>
      <top/>
      <bottom/>
      <diagonal style="thin">
        <color indexed="0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20">
    <xf numFmtId="0" fontId="0" fillId="0" borderId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4" fillId="10" borderId="2" applyNumberFormat="0" applyFont="0" applyAlignment="0" applyProtection="0"/>
    <xf numFmtId="0" fontId="14" fillId="0" borderId="0"/>
    <xf numFmtId="0" fontId="11" fillId="0" borderId="0"/>
    <xf numFmtId="0" fontId="13" fillId="0" borderId="0"/>
    <xf numFmtId="0" fontId="8" fillId="0" borderId="0"/>
    <xf numFmtId="0" fontId="16" fillId="0" borderId="0" applyNumberFormat="0" applyFill="0" applyBorder="0" applyAlignment="0" applyProtection="0"/>
    <xf numFmtId="0" fontId="11" fillId="0" borderId="0"/>
    <xf numFmtId="0" fontId="8" fillId="0" borderId="1"/>
    <xf numFmtId="0" fontId="18" fillId="0" borderId="0"/>
    <xf numFmtId="0" fontId="14" fillId="0" borderId="0"/>
    <xf numFmtId="165" fontId="14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4" fillId="0" borderId="0" xfId="0" applyFont="1"/>
    <xf numFmtId="0" fontId="12" fillId="0" borderId="0" xfId="0" applyFont="1"/>
    <xf numFmtId="0" fontId="1" fillId="0" borderId="0" xfId="0" applyFont="1"/>
    <xf numFmtId="0" fontId="18" fillId="0" borderId="0" xfId="17"/>
    <xf numFmtId="0" fontId="17" fillId="0" borderId="0" xfId="17" applyFont="1"/>
    <xf numFmtId="0" fontId="19" fillId="0" borderId="0" xfId="17" applyFont="1"/>
    <xf numFmtId="0" fontId="2" fillId="0" borderId="0" xfId="17" applyFont="1"/>
    <xf numFmtId="0" fontId="10" fillId="0" borderId="0" xfId="17" applyFont="1" applyAlignment="1">
      <alignment horizontal="center"/>
    </xf>
    <xf numFmtId="164" fontId="2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4" fillId="0" borderId="0" xfId="0" applyFont="1"/>
    <xf numFmtId="0" fontId="23" fillId="0" borderId="0" xfId="0" applyFont="1"/>
    <xf numFmtId="49" fontId="2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164" fontId="24" fillId="0" borderId="0" xfId="0" applyNumberFormat="1" applyFont="1" applyAlignment="1">
      <alignment horizontal="center"/>
    </xf>
    <xf numFmtId="0" fontId="23" fillId="0" borderId="0" xfId="0" applyFont="1" applyAlignment="1">
      <alignment vertical="top"/>
    </xf>
    <xf numFmtId="0" fontId="27" fillId="0" borderId="0" xfId="0" applyFont="1"/>
    <xf numFmtId="0" fontId="26" fillId="0" borderId="0" xfId="0" applyFont="1"/>
    <xf numFmtId="49" fontId="17" fillId="0" borderId="0" xfId="0" applyNumberFormat="1" applyFont="1" applyAlignment="1">
      <alignment horizontal="center"/>
    </xf>
    <xf numFmtId="0" fontId="19" fillId="0" borderId="0" xfId="0" applyFont="1"/>
    <xf numFmtId="0" fontId="17" fillId="0" borderId="0" xfId="0" applyFont="1"/>
    <xf numFmtId="0" fontId="17" fillId="0" borderId="0" xfId="0" applyFont="1" applyAlignment="1">
      <alignment vertical="top"/>
    </xf>
    <xf numFmtId="164" fontId="19" fillId="0" borderId="0" xfId="0" applyNumberFormat="1" applyFont="1" applyAlignment="1">
      <alignment horizontal="center"/>
    </xf>
    <xf numFmtId="0" fontId="19" fillId="0" borderId="0" xfId="0" applyFont="1" applyAlignment="1">
      <alignment horizontal="center"/>
    </xf>
    <xf numFmtId="14" fontId="4" fillId="0" borderId="0" xfId="0" applyNumberFormat="1" applyFont="1"/>
    <xf numFmtId="14" fontId="2" fillId="0" borderId="0" xfId="0" applyNumberFormat="1" applyFont="1"/>
    <xf numFmtId="166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right"/>
    </xf>
    <xf numFmtId="0" fontId="19" fillId="0" borderId="0" xfId="0" applyFont="1" applyAlignment="1">
      <alignment horizontal="left"/>
    </xf>
    <xf numFmtId="0" fontId="10" fillId="0" borderId="0" xfId="17" applyFont="1" applyAlignment="1">
      <alignment horizontal="left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0" fillId="0" borderId="0" xfId="17" applyFont="1" applyAlignment="1">
      <alignment horizontal="center"/>
    </xf>
    <xf numFmtId="0" fontId="25" fillId="0" borderId="0" xfId="17" applyFont="1" applyAlignment="1">
      <alignment horizontal="center"/>
    </xf>
    <xf numFmtId="0" fontId="17" fillId="0" borderId="0" xfId="17" applyFont="1"/>
    <xf numFmtId="0" fontId="12" fillId="0" borderId="0" xfId="0" applyFont="1" applyAlignment="1">
      <alignment horizontal="center"/>
    </xf>
  </cellXfs>
  <cellStyles count="20">
    <cellStyle name="20% – rõhk1 2" xfId="1"/>
    <cellStyle name="20% – rõhk2 2" xfId="2"/>
    <cellStyle name="20% – rõhk3 2" xfId="3"/>
    <cellStyle name="20% – rõhk4 2" xfId="4"/>
    <cellStyle name="40% – rõhk3 2" xfId="5"/>
    <cellStyle name="60% – rõhk3 2" xfId="6"/>
    <cellStyle name="60% – rõhk4 2" xfId="7"/>
    <cellStyle name="60% – rõhk6 2" xfId="8"/>
    <cellStyle name="Comma 2" xfId="19"/>
    <cellStyle name="Märkus 2" xfId="9"/>
    <cellStyle name="Normaallaad" xfId="0" builtinId="0"/>
    <cellStyle name="Normaallaad 2" xfId="10"/>
    <cellStyle name="Normaallaad 3" xfId="11"/>
    <cellStyle name="Normaallaad 4" xfId="12"/>
    <cellStyle name="Normaallaad 5" xfId="17"/>
    <cellStyle name="Normal 2" xfId="18"/>
    <cellStyle name="Normal 3 2" xfId="13"/>
    <cellStyle name="Pealkiri 5" xfId="14"/>
    <cellStyle name="Обычный 2" xfId="15"/>
    <cellStyle name="Обычный_Лист1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515470</xdr:colOff>
      <xdr:row>20</xdr:row>
      <xdr:rowOff>125755</xdr:rowOff>
    </xdr:from>
    <xdr:ext cx="2546350" cy="878825"/>
    <xdr:pic>
      <xdr:nvPicPr>
        <xdr:cNvPr id="2" name="Picture 7" descr="tiitlita">
          <a:extLst>
            <a:ext uri="{FF2B5EF4-FFF2-40B4-BE49-F238E27FC236}">
              <a16:creationId xmlns:a16="http://schemas.microsoft.com/office/drawing/2014/main" xmlns="" id="{60B60361-5AAE-47E6-9C87-9EE8D3F98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5470" y="4010461"/>
          <a:ext cx="2546350" cy="878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5</xdr:col>
      <xdr:colOff>0</xdr:colOff>
      <xdr:row>20</xdr:row>
      <xdr:rowOff>147860</xdr:rowOff>
    </xdr:from>
    <xdr:to>
      <xdr:col>10</xdr:col>
      <xdr:colOff>7743</xdr:colOff>
      <xdr:row>29</xdr:row>
      <xdr:rowOff>113116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2E8A62A1-2D98-A386-01E7-54104DA667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69573" y="4027555"/>
          <a:ext cx="3066585" cy="16766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77440</xdr:rowOff>
    </xdr:from>
    <xdr:to>
      <xdr:col>1</xdr:col>
      <xdr:colOff>110447</xdr:colOff>
      <xdr:row>35</xdr:row>
      <xdr:rowOff>23823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2775EA84-4BC7-C334-852D-926363784E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5118720"/>
          <a:ext cx="1821849" cy="1471932"/>
        </a:xfrm>
        <a:prstGeom prst="rect">
          <a:avLst/>
        </a:prstGeom>
      </xdr:spPr>
    </xdr:pic>
    <xdr:clientData/>
  </xdr:twoCellAnchor>
  <xdr:twoCellAnchor>
    <xdr:from>
      <xdr:col>0</xdr:col>
      <xdr:colOff>1595425</xdr:colOff>
      <xdr:row>27</xdr:row>
      <xdr:rowOff>70566</xdr:rowOff>
    </xdr:from>
    <xdr:to>
      <xdr:col>4</xdr:col>
      <xdr:colOff>507303</xdr:colOff>
      <xdr:row>30</xdr:row>
      <xdr:rowOff>107219</xdr:rowOff>
    </xdr:to>
    <xdr:pic>
      <xdr:nvPicPr>
        <xdr:cNvPr id="4" name="Pilt 16" descr="Pildiotsingu http://bodyfood.ee/ tulemus">
          <a:extLst>
            <a:ext uri="{FF2B5EF4-FFF2-40B4-BE49-F238E27FC236}">
              <a16:creationId xmlns:a16="http://schemas.microsoft.com/office/drawing/2014/main" xmlns="" id="{064A4C24-4ACB-4964-9FEB-0E10E64675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5425" y="5305444"/>
          <a:ext cx="2969683" cy="5554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</xdr:col>
      <xdr:colOff>139390</xdr:colOff>
      <xdr:row>21</xdr:row>
      <xdr:rowOff>92926</xdr:rowOff>
    </xdr:from>
    <xdr:ext cx="1501922" cy="991064"/>
    <xdr:pic>
      <xdr:nvPicPr>
        <xdr:cNvPr id="9" name="Pilt 4">
          <a:extLst>
            <a:ext uri="{FF2B5EF4-FFF2-40B4-BE49-F238E27FC236}">
              <a16:creationId xmlns:a16="http://schemas.microsoft.com/office/drawing/2014/main" xmlns="" id="{FAEB4BAA-348A-4470-BDFD-91D58E5EB1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73658" y="4166219"/>
          <a:ext cx="1501922" cy="991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laskur.ee/et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"/>
  <sheetViews>
    <sheetView topLeftCell="A17" zoomScale="113" zoomScaleNormal="113" workbookViewId="0">
      <selection activeCell="B39" sqref="B39"/>
    </sheetView>
  </sheetViews>
  <sheetFormatPr defaultColWidth="9.109375" defaultRowHeight="15.6" x14ac:dyDescent="0.3"/>
  <cols>
    <col min="1" max="1" width="6.44140625" style="2" bestFit="1" customWidth="1"/>
    <col min="2" max="2" width="20.88671875" style="1" customWidth="1"/>
    <col min="3" max="3" width="10.33203125" style="1" customWidth="1"/>
    <col min="4" max="4" width="15" style="8" bestFit="1" customWidth="1"/>
    <col min="5" max="5" width="10.21875" style="1" customWidth="1"/>
    <col min="6" max="6" width="6.77734375" style="2" customWidth="1"/>
    <col min="7" max="7" width="7.6640625" style="2" bestFit="1" customWidth="1"/>
    <col min="8" max="8" width="7" style="2" bestFit="1" customWidth="1"/>
    <col min="9" max="9" width="9.33203125" style="2" bestFit="1" customWidth="1"/>
    <col min="10" max="10" width="6.77734375" style="2" customWidth="1"/>
    <col min="11" max="11" width="7.6640625" style="1" bestFit="1" customWidth="1"/>
    <col min="12" max="12" width="8.21875" style="1" customWidth="1"/>
    <col min="13" max="13" width="6.6640625" style="1" customWidth="1"/>
    <col min="14" max="16384" width="9.109375" style="1"/>
  </cols>
  <sheetData>
    <row r="1" spans="1:13" ht="19.95" customHeight="1" x14ac:dyDescent="0.35">
      <c r="A1" s="47" t="s">
        <v>114</v>
      </c>
      <c r="B1" s="47"/>
      <c r="C1" s="47"/>
      <c r="D1" s="47"/>
      <c r="E1" s="47"/>
      <c r="F1" s="47"/>
      <c r="G1" s="47"/>
      <c r="H1" s="47"/>
      <c r="I1" s="47"/>
      <c r="J1" s="47"/>
      <c r="K1" s="12"/>
    </row>
    <row r="2" spans="1:13" ht="17.399999999999999" x14ac:dyDescent="0.3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12"/>
    </row>
    <row r="3" spans="1:13" ht="13.5" customHeight="1" x14ac:dyDescent="0.3">
      <c r="A3" s="49" t="s">
        <v>115</v>
      </c>
      <c r="B3" s="49"/>
      <c r="C3" s="49"/>
      <c r="D3" s="49"/>
      <c r="E3" s="49"/>
      <c r="F3" s="49"/>
      <c r="G3" s="49"/>
      <c r="H3" s="49"/>
      <c r="I3" s="49"/>
      <c r="J3" s="49"/>
      <c r="K3" s="12"/>
    </row>
    <row r="4" spans="1:13" ht="13.5" customHeight="1" x14ac:dyDescent="0.3">
      <c r="A4" s="17"/>
      <c r="B4" s="17"/>
      <c r="C4" s="17"/>
      <c r="D4" s="41"/>
      <c r="E4" s="17"/>
      <c r="F4" s="17"/>
      <c r="G4" s="17"/>
      <c r="H4" s="17"/>
      <c r="I4" s="17"/>
      <c r="J4" s="17"/>
      <c r="K4" s="12"/>
    </row>
    <row r="5" spans="1:13" ht="13.5" customHeight="1" x14ac:dyDescent="0.3">
      <c r="A5" s="17"/>
      <c r="B5" s="17"/>
      <c r="C5" s="17"/>
      <c r="D5" s="41"/>
      <c r="E5" s="17"/>
      <c r="F5" s="17"/>
      <c r="G5" s="17"/>
      <c r="H5" s="17"/>
      <c r="I5" s="17"/>
      <c r="J5" s="17"/>
      <c r="K5" s="12"/>
    </row>
    <row r="6" spans="1:13" ht="13.5" customHeight="1" x14ac:dyDescent="0.3">
      <c r="A6" s="45" t="s">
        <v>33</v>
      </c>
      <c r="B6" s="45"/>
      <c r="C6" s="45"/>
      <c r="D6" s="45"/>
      <c r="E6" s="45"/>
      <c r="F6" s="45"/>
      <c r="G6" s="45"/>
      <c r="H6" s="45"/>
      <c r="I6" s="45"/>
      <c r="J6" s="45"/>
    </row>
    <row r="7" spans="1:13" ht="13.5" customHeight="1" x14ac:dyDescent="0.3">
      <c r="A7" s="6"/>
      <c r="B7" s="6"/>
      <c r="C7" s="6"/>
      <c r="D7" s="42"/>
      <c r="E7" s="6"/>
      <c r="F7" s="6"/>
      <c r="G7" s="6"/>
      <c r="H7" s="6"/>
      <c r="I7" s="6"/>
      <c r="J7" s="6"/>
    </row>
    <row r="8" spans="1:13" ht="13.5" customHeight="1" x14ac:dyDescent="0.3">
      <c r="A8" s="7" t="s">
        <v>1</v>
      </c>
      <c r="B8" s="7" t="s">
        <v>2</v>
      </c>
      <c r="C8" s="7" t="s">
        <v>3</v>
      </c>
      <c r="D8" s="7" t="s">
        <v>4</v>
      </c>
      <c r="E8" s="46" t="s">
        <v>5</v>
      </c>
      <c r="F8" s="46"/>
      <c r="G8" s="46"/>
      <c r="H8" s="46"/>
      <c r="I8" s="46"/>
      <c r="J8" s="46"/>
      <c r="K8" s="7" t="s">
        <v>6</v>
      </c>
      <c r="L8" s="7" t="s">
        <v>7</v>
      </c>
    </row>
    <row r="9" spans="1:13" x14ac:dyDescent="0.3">
      <c r="A9" s="6" t="s">
        <v>8</v>
      </c>
      <c r="B9" s="31" t="s">
        <v>207</v>
      </c>
      <c r="C9" s="2">
        <v>1996</v>
      </c>
      <c r="D9" s="8" t="s">
        <v>40</v>
      </c>
      <c r="E9" s="18">
        <v>99.2</v>
      </c>
      <c r="F9" s="18">
        <v>100.8</v>
      </c>
      <c r="G9" s="18">
        <v>101.7</v>
      </c>
      <c r="H9" s="18">
        <v>103.1</v>
      </c>
      <c r="I9" s="18">
        <v>102.3</v>
      </c>
      <c r="J9" s="18">
        <v>102.6</v>
      </c>
      <c r="K9" s="19">
        <f t="shared" ref="K9:K27" si="0">SUM(E9:J9)</f>
        <v>609.69999999999993</v>
      </c>
      <c r="L9" s="2" t="str">
        <f t="shared" ref="L9:L27" si="1">IF(K9&gt;=623,"SM",IF(K9&gt;=609.6,"M",IF(K9&gt;=588.7,"I",IF(K9&gt;=560.4,"II",""))))</f>
        <v>M</v>
      </c>
      <c r="M9" s="27"/>
    </row>
    <row r="10" spans="1:13" x14ac:dyDescent="0.3">
      <c r="A10" s="6" t="s">
        <v>9</v>
      </c>
      <c r="B10" s="31" t="s">
        <v>53</v>
      </c>
      <c r="C10" s="2">
        <v>2002</v>
      </c>
      <c r="D10" s="8" t="s">
        <v>162</v>
      </c>
      <c r="E10" s="18">
        <v>102.2</v>
      </c>
      <c r="F10" s="18">
        <v>101.8</v>
      </c>
      <c r="G10" s="18">
        <v>101.4</v>
      </c>
      <c r="H10" s="18">
        <v>100.9</v>
      </c>
      <c r="I10" s="18">
        <v>100.3</v>
      </c>
      <c r="J10" s="18">
        <v>100.7</v>
      </c>
      <c r="K10" s="19">
        <f t="shared" si="0"/>
        <v>607.29999999999995</v>
      </c>
      <c r="L10" s="2" t="str">
        <f t="shared" si="1"/>
        <v>I</v>
      </c>
    </row>
    <row r="11" spans="1:13" x14ac:dyDescent="0.3">
      <c r="A11" s="6" t="s">
        <v>10</v>
      </c>
      <c r="B11" s="31" t="s">
        <v>75</v>
      </c>
      <c r="C11" s="2">
        <v>1976</v>
      </c>
      <c r="D11" s="8" t="s">
        <v>113</v>
      </c>
      <c r="E11" s="18">
        <v>102.9</v>
      </c>
      <c r="F11" s="18">
        <v>99</v>
      </c>
      <c r="G11" s="18">
        <v>103.3</v>
      </c>
      <c r="H11" s="18">
        <v>101.2</v>
      </c>
      <c r="I11" s="18">
        <v>101.3</v>
      </c>
      <c r="J11" s="18">
        <v>99.2</v>
      </c>
      <c r="K11" s="19">
        <f t="shared" si="0"/>
        <v>606.9</v>
      </c>
      <c r="L11" s="2" t="str">
        <f t="shared" si="1"/>
        <v>I</v>
      </c>
    </row>
    <row r="12" spans="1:13" x14ac:dyDescent="0.3">
      <c r="A12" s="24" t="s">
        <v>11</v>
      </c>
      <c r="B12" s="32" t="s">
        <v>86</v>
      </c>
      <c r="C12" s="2">
        <v>1966</v>
      </c>
      <c r="D12" s="8" t="s">
        <v>113</v>
      </c>
      <c r="E12" s="18">
        <v>96.6</v>
      </c>
      <c r="F12" s="18">
        <v>100.8</v>
      </c>
      <c r="G12" s="18">
        <v>101.8</v>
      </c>
      <c r="H12" s="18">
        <v>101.9</v>
      </c>
      <c r="I12" s="18">
        <v>105.1</v>
      </c>
      <c r="J12" s="18">
        <v>100</v>
      </c>
      <c r="K12" s="6">
        <f t="shared" si="0"/>
        <v>606.20000000000005</v>
      </c>
      <c r="L12" s="2" t="str">
        <f t="shared" si="1"/>
        <v>I</v>
      </c>
    </row>
    <row r="13" spans="1:13" x14ac:dyDescent="0.3">
      <c r="A13" s="24" t="s">
        <v>12</v>
      </c>
      <c r="B13" s="32" t="s">
        <v>137</v>
      </c>
      <c r="C13" s="2">
        <v>1997</v>
      </c>
      <c r="D13" s="8" t="s">
        <v>65</v>
      </c>
      <c r="E13" s="18">
        <v>100.9</v>
      </c>
      <c r="F13" s="18">
        <v>99.4</v>
      </c>
      <c r="G13" s="18">
        <v>100.7</v>
      </c>
      <c r="H13" s="18">
        <v>101.7</v>
      </c>
      <c r="I13" s="18">
        <v>99.5</v>
      </c>
      <c r="J13" s="18">
        <v>98.7</v>
      </c>
      <c r="K13" s="19">
        <f t="shared" si="0"/>
        <v>600.9</v>
      </c>
      <c r="L13" s="2" t="str">
        <f t="shared" si="1"/>
        <v>I</v>
      </c>
    </row>
    <row r="14" spans="1:13" x14ac:dyDescent="0.3">
      <c r="A14" s="24" t="s">
        <v>13</v>
      </c>
      <c r="B14" s="32" t="s">
        <v>90</v>
      </c>
      <c r="C14" s="2">
        <v>1956</v>
      </c>
      <c r="D14" s="8" t="s">
        <v>40</v>
      </c>
      <c r="E14" s="18">
        <v>97.8</v>
      </c>
      <c r="F14" s="18">
        <v>101.7</v>
      </c>
      <c r="G14" s="18">
        <v>100.9</v>
      </c>
      <c r="H14" s="18">
        <v>102.4</v>
      </c>
      <c r="I14" s="18">
        <v>101.6</v>
      </c>
      <c r="J14" s="18">
        <v>95.4</v>
      </c>
      <c r="K14" s="19">
        <f t="shared" si="0"/>
        <v>599.79999999999995</v>
      </c>
      <c r="L14" s="2" t="str">
        <f t="shared" si="1"/>
        <v>I</v>
      </c>
    </row>
    <row r="15" spans="1:13" x14ac:dyDescent="0.3">
      <c r="A15" s="24" t="s">
        <v>14</v>
      </c>
      <c r="B15" s="32" t="s">
        <v>54</v>
      </c>
      <c r="C15" s="2">
        <v>2003</v>
      </c>
      <c r="D15" s="8" t="s">
        <v>162</v>
      </c>
      <c r="E15" s="18">
        <v>99</v>
      </c>
      <c r="F15" s="18">
        <v>100.1</v>
      </c>
      <c r="G15" s="18">
        <v>98.1</v>
      </c>
      <c r="H15" s="18">
        <v>98.6</v>
      </c>
      <c r="I15" s="18">
        <v>101.4</v>
      </c>
      <c r="J15" s="18">
        <v>101.8</v>
      </c>
      <c r="K15" s="19">
        <f t="shared" si="0"/>
        <v>598.99999999999989</v>
      </c>
      <c r="L15" s="2" t="str">
        <f t="shared" si="1"/>
        <v>I</v>
      </c>
    </row>
    <row r="16" spans="1:13" x14ac:dyDescent="0.3">
      <c r="A16" s="24" t="s">
        <v>15</v>
      </c>
      <c r="B16" s="32" t="s">
        <v>84</v>
      </c>
      <c r="C16" s="2">
        <v>2003</v>
      </c>
      <c r="D16" s="8" t="s">
        <v>162</v>
      </c>
      <c r="E16" s="18">
        <v>98.5</v>
      </c>
      <c r="F16" s="18">
        <v>97.4</v>
      </c>
      <c r="G16" s="18">
        <v>98.9</v>
      </c>
      <c r="H16" s="18">
        <v>98</v>
      </c>
      <c r="I16" s="18">
        <v>101.1</v>
      </c>
      <c r="J16" s="18">
        <v>97.6</v>
      </c>
      <c r="K16" s="19">
        <f t="shared" si="0"/>
        <v>591.5</v>
      </c>
      <c r="L16" s="2" t="str">
        <f t="shared" si="1"/>
        <v>I</v>
      </c>
      <c r="M16" s="27"/>
    </row>
    <row r="17" spans="1:13" x14ac:dyDescent="0.3">
      <c r="A17" s="24" t="s">
        <v>16</v>
      </c>
      <c r="B17" s="32" t="s">
        <v>22</v>
      </c>
      <c r="C17" s="2">
        <v>2000</v>
      </c>
      <c r="D17" s="8" t="s">
        <v>162</v>
      </c>
      <c r="E17" s="18">
        <v>102.6</v>
      </c>
      <c r="F17" s="18">
        <v>95.9</v>
      </c>
      <c r="G17" s="18">
        <v>98.7</v>
      </c>
      <c r="H17" s="18">
        <v>96.6</v>
      </c>
      <c r="I17" s="18">
        <v>100.1</v>
      </c>
      <c r="J17" s="18">
        <v>97.4</v>
      </c>
      <c r="K17" s="19">
        <f t="shared" si="0"/>
        <v>591.29999999999995</v>
      </c>
      <c r="L17" s="2" t="str">
        <f t="shared" si="1"/>
        <v>I</v>
      </c>
      <c r="M17" s="27"/>
    </row>
    <row r="18" spans="1:13" x14ac:dyDescent="0.3">
      <c r="A18" s="24" t="s">
        <v>17</v>
      </c>
      <c r="B18" s="32" t="s">
        <v>21</v>
      </c>
      <c r="C18" s="2">
        <v>1971</v>
      </c>
      <c r="D18" s="8" t="s">
        <v>162</v>
      </c>
      <c r="E18" s="18">
        <v>94.5</v>
      </c>
      <c r="F18" s="18">
        <v>100.3</v>
      </c>
      <c r="G18" s="18">
        <v>94.2</v>
      </c>
      <c r="H18" s="18">
        <v>99.3</v>
      </c>
      <c r="I18" s="18">
        <v>97.9</v>
      </c>
      <c r="J18" s="18">
        <v>97.4</v>
      </c>
      <c r="K18" s="19">
        <f t="shared" si="0"/>
        <v>583.6</v>
      </c>
      <c r="L18" s="2" t="str">
        <f t="shared" si="1"/>
        <v>II</v>
      </c>
      <c r="M18" s="27"/>
    </row>
    <row r="19" spans="1:13" x14ac:dyDescent="0.3">
      <c r="A19" s="24" t="s">
        <v>18</v>
      </c>
      <c r="B19" s="32" t="s">
        <v>136</v>
      </c>
      <c r="C19" s="2">
        <v>2003</v>
      </c>
      <c r="D19" s="8" t="s">
        <v>65</v>
      </c>
      <c r="E19" s="18">
        <v>91.6</v>
      </c>
      <c r="F19" s="18">
        <v>97.7</v>
      </c>
      <c r="G19" s="18">
        <v>91.8</v>
      </c>
      <c r="H19" s="18">
        <v>100.4</v>
      </c>
      <c r="I19" s="18">
        <v>101.5</v>
      </c>
      <c r="J19" s="18">
        <v>100.5</v>
      </c>
      <c r="K19" s="19">
        <f t="shared" si="0"/>
        <v>583.5</v>
      </c>
      <c r="L19" s="2" t="str">
        <f t="shared" si="1"/>
        <v>II</v>
      </c>
      <c r="M19" s="27"/>
    </row>
    <row r="20" spans="1:13" x14ac:dyDescent="0.3">
      <c r="A20" s="24" t="s">
        <v>19</v>
      </c>
      <c r="B20" s="32" t="s">
        <v>210</v>
      </c>
      <c r="C20" s="2">
        <v>1969</v>
      </c>
      <c r="D20" s="8" t="s">
        <v>40</v>
      </c>
      <c r="E20" s="18">
        <v>96.8</v>
      </c>
      <c r="F20" s="18">
        <v>97.1</v>
      </c>
      <c r="G20" s="18">
        <v>97.6</v>
      </c>
      <c r="H20" s="18">
        <v>96</v>
      </c>
      <c r="I20" s="18">
        <v>95.2</v>
      </c>
      <c r="J20" s="18">
        <v>98.1</v>
      </c>
      <c r="K20" s="19">
        <f t="shared" si="0"/>
        <v>580.79999999999995</v>
      </c>
      <c r="L20" s="2" t="str">
        <f t="shared" si="1"/>
        <v>II</v>
      </c>
      <c r="M20" s="27"/>
    </row>
    <row r="21" spans="1:13" x14ac:dyDescent="0.3">
      <c r="A21" s="24" t="s">
        <v>91</v>
      </c>
      <c r="B21" s="32" t="s">
        <v>56</v>
      </c>
      <c r="C21" s="2">
        <v>1975</v>
      </c>
      <c r="D21" s="8" t="s">
        <v>40</v>
      </c>
      <c r="E21" s="18">
        <v>96.1</v>
      </c>
      <c r="F21" s="18">
        <v>96.4</v>
      </c>
      <c r="G21" s="18">
        <v>94.4</v>
      </c>
      <c r="H21" s="18">
        <v>95.1</v>
      </c>
      <c r="I21" s="18">
        <v>97.6</v>
      </c>
      <c r="J21" s="18">
        <v>97.1</v>
      </c>
      <c r="K21" s="19">
        <f t="shared" si="0"/>
        <v>576.70000000000005</v>
      </c>
      <c r="L21" s="2" t="str">
        <f t="shared" si="1"/>
        <v>II</v>
      </c>
      <c r="M21" s="27"/>
    </row>
    <row r="22" spans="1:13" x14ac:dyDescent="0.3">
      <c r="A22" s="24" t="s">
        <v>92</v>
      </c>
      <c r="B22" s="32" t="s">
        <v>57</v>
      </c>
      <c r="C22" s="2">
        <v>2006</v>
      </c>
      <c r="D22" s="8" t="s">
        <v>162</v>
      </c>
      <c r="E22" s="18">
        <v>95</v>
      </c>
      <c r="F22" s="18">
        <v>94.4</v>
      </c>
      <c r="G22" s="18">
        <v>98.5</v>
      </c>
      <c r="H22" s="18">
        <v>96.5</v>
      </c>
      <c r="I22" s="18">
        <v>95.4</v>
      </c>
      <c r="J22" s="18">
        <v>96.3</v>
      </c>
      <c r="K22" s="19">
        <f t="shared" si="0"/>
        <v>576.09999999999991</v>
      </c>
      <c r="L22" s="2" t="str">
        <f t="shared" si="1"/>
        <v>II</v>
      </c>
      <c r="M22" s="27"/>
    </row>
    <row r="23" spans="1:13" x14ac:dyDescent="0.3">
      <c r="A23" s="24" t="s">
        <v>93</v>
      </c>
      <c r="B23" s="32" t="s">
        <v>85</v>
      </c>
      <c r="C23" s="2">
        <v>2004</v>
      </c>
      <c r="D23" s="8" t="s">
        <v>111</v>
      </c>
      <c r="E23" s="18">
        <v>92.4</v>
      </c>
      <c r="F23" s="18">
        <v>96.5</v>
      </c>
      <c r="G23" s="18">
        <v>93.7</v>
      </c>
      <c r="H23" s="18">
        <v>94.7</v>
      </c>
      <c r="I23" s="18">
        <v>97</v>
      </c>
      <c r="J23" s="18">
        <v>99.6</v>
      </c>
      <c r="K23" s="19">
        <f t="shared" si="0"/>
        <v>573.9</v>
      </c>
      <c r="L23" s="2" t="str">
        <f t="shared" si="1"/>
        <v>II</v>
      </c>
      <c r="M23" s="27"/>
    </row>
    <row r="24" spans="1:13" x14ac:dyDescent="0.3">
      <c r="A24" s="24" t="s">
        <v>97</v>
      </c>
      <c r="B24" s="32" t="s">
        <v>217</v>
      </c>
      <c r="C24" s="2">
        <v>2006</v>
      </c>
      <c r="D24" s="8" t="s">
        <v>162</v>
      </c>
      <c r="E24" s="18">
        <v>96.3</v>
      </c>
      <c r="F24" s="18">
        <v>94</v>
      </c>
      <c r="G24" s="18">
        <v>98.9</v>
      </c>
      <c r="H24" s="18">
        <v>88.4</v>
      </c>
      <c r="I24" s="18">
        <v>95.6</v>
      </c>
      <c r="J24" s="18">
        <v>99.2</v>
      </c>
      <c r="K24" s="19">
        <f t="shared" si="0"/>
        <v>572.40000000000009</v>
      </c>
      <c r="L24" s="2" t="str">
        <f t="shared" si="1"/>
        <v>II</v>
      </c>
      <c r="M24" s="27"/>
    </row>
    <row r="25" spans="1:13" x14ac:dyDescent="0.3">
      <c r="A25" s="24" t="s">
        <v>98</v>
      </c>
      <c r="B25" s="1" t="s">
        <v>208</v>
      </c>
      <c r="C25" s="2">
        <v>1981</v>
      </c>
      <c r="D25" s="8" t="s">
        <v>209</v>
      </c>
      <c r="E25" s="18">
        <v>93.1</v>
      </c>
      <c r="F25" s="18">
        <v>91.3</v>
      </c>
      <c r="G25" s="18">
        <v>96.7</v>
      </c>
      <c r="H25" s="18">
        <v>89.9</v>
      </c>
      <c r="I25" s="18">
        <v>86.5</v>
      </c>
      <c r="J25" s="18">
        <v>96</v>
      </c>
      <c r="K25" s="19">
        <f t="shared" si="0"/>
        <v>553.5</v>
      </c>
      <c r="L25" s="2" t="str">
        <f t="shared" si="1"/>
        <v/>
      </c>
      <c r="M25" s="27"/>
    </row>
    <row r="26" spans="1:13" x14ac:dyDescent="0.3">
      <c r="A26" s="24" t="s">
        <v>99</v>
      </c>
      <c r="B26" s="32" t="s">
        <v>195</v>
      </c>
      <c r="C26" s="2">
        <v>1972</v>
      </c>
      <c r="D26" s="8" t="s">
        <v>41</v>
      </c>
      <c r="E26" s="18">
        <v>86.1</v>
      </c>
      <c r="F26" s="18">
        <v>92.6</v>
      </c>
      <c r="G26" s="18">
        <v>87.6</v>
      </c>
      <c r="H26" s="18">
        <v>89.4</v>
      </c>
      <c r="I26" s="18">
        <v>92.5</v>
      </c>
      <c r="J26" s="18">
        <v>85.3</v>
      </c>
      <c r="K26" s="19">
        <f t="shared" si="0"/>
        <v>533.49999999999989</v>
      </c>
      <c r="L26" s="2" t="str">
        <f t="shared" si="1"/>
        <v/>
      </c>
      <c r="M26" s="27"/>
    </row>
    <row r="27" spans="1:13" x14ac:dyDescent="0.3">
      <c r="A27" s="24" t="s">
        <v>100</v>
      </c>
      <c r="B27" s="32" t="s">
        <v>55</v>
      </c>
      <c r="C27" s="2">
        <v>1951</v>
      </c>
      <c r="D27" s="8" t="s">
        <v>135</v>
      </c>
      <c r="E27" s="18">
        <v>86.1</v>
      </c>
      <c r="F27" s="18">
        <v>84.7</v>
      </c>
      <c r="G27" s="18">
        <v>79</v>
      </c>
      <c r="H27" s="18">
        <v>87.1</v>
      </c>
      <c r="I27" s="18">
        <v>91.5</v>
      </c>
      <c r="J27" s="18">
        <v>88.8</v>
      </c>
      <c r="K27" s="19">
        <f t="shared" si="0"/>
        <v>517.19999999999993</v>
      </c>
      <c r="L27" s="2" t="str">
        <f t="shared" si="1"/>
        <v/>
      </c>
      <c r="M27" s="27"/>
    </row>
    <row r="28" spans="1:13" x14ac:dyDescent="0.3">
      <c r="A28" s="24"/>
      <c r="B28" s="32"/>
      <c r="C28" s="2"/>
      <c r="E28" s="18"/>
      <c r="F28" s="18"/>
      <c r="G28" s="18"/>
      <c r="H28" s="18"/>
      <c r="I28" s="18"/>
      <c r="J28" s="18"/>
      <c r="K28" s="19"/>
      <c r="L28" s="2"/>
      <c r="M28" s="27"/>
    </row>
    <row r="29" spans="1:13" x14ac:dyDescent="0.3">
      <c r="A29" s="24"/>
      <c r="B29" s="32"/>
      <c r="C29" s="2"/>
      <c r="E29" s="18"/>
      <c r="F29" s="18"/>
      <c r="G29" s="18"/>
      <c r="H29" s="18"/>
      <c r="I29" s="18"/>
      <c r="J29" s="18"/>
      <c r="K29" s="19"/>
      <c r="L29" s="2"/>
      <c r="M29" s="27"/>
    </row>
    <row r="30" spans="1:13" x14ac:dyDescent="0.3">
      <c r="A30" s="24"/>
      <c r="B30" s="32"/>
      <c r="C30" s="2"/>
      <c r="E30" s="18"/>
      <c r="F30" s="18"/>
      <c r="G30" s="18"/>
      <c r="H30" s="18"/>
      <c r="I30" s="18"/>
      <c r="J30" s="18"/>
      <c r="K30" s="19"/>
      <c r="L30" s="2"/>
      <c r="M30" s="27"/>
    </row>
    <row r="31" spans="1:13" x14ac:dyDescent="0.3">
      <c r="A31" s="45" t="s">
        <v>27</v>
      </c>
      <c r="B31" s="45"/>
      <c r="C31" s="45"/>
      <c r="D31" s="45"/>
      <c r="E31" s="45"/>
      <c r="F31" s="45"/>
      <c r="G31" s="45"/>
      <c r="H31" s="45"/>
      <c r="I31" s="45"/>
      <c r="J31" s="45"/>
      <c r="K31" s="19"/>
      <c r="L31" s="2" t="str">
        <f t="shared" ref="L31" si="2">IF(K31&gt;=623,"SM",IF(K31&gt;=609.6,"M",IF(K31&gt;=588.7,"I",IF(K31&gt;=560.4,"II",""))))</f>
        <v/>
      </c>
    </row>
    <row r="32" spans="1:13" x14ac:dyDescent="0.3">
      <c r="A32" s="6"/>
      <c r="B32" s="6"/>
      <c r="C32" s="6"/>
      <c r="D32" s="42"/>
      <c r="E32" s="6"/>
      <c r="F32" s="6"/>
      <c r="G32" s="6"/>
      <c r="H32" s="6"/>
      <c r="I32" s="6"/>
      <c r="J32" s="6"/>
    </row>
    <row r="33" spans="1:10" x14ac:dyDescent="0.3">
      <c r="A33" s="7" t="s">
        <v>1</v>
      </c>
      <c r="B33" s="7" t="s">
        <v>2</v>
      </c>
      <c r="C33" s="7" t="s">
        <v>3</v>
      </c>
      <c r="D33" s="43" t="s">
        <v>4</v>
      </c>
      <c r="E33" s="46" t="s">
        <v>5</v>
      </c>
      <c r="F33" s="46"/>
      <c r="G33" s="46"/>
      <c r="H33" s="46"/>
      <c r="I33" s="7" t="s">
        <v>6</v>
      </c>
      <c r="J33" s="7" t="s">
        <v>7</v>
      </c>
    </row>
    <row r="34" spans="1:10" x14ac:dyDescent="0.3">
      <c r="A34" s="6" t="s">
        <v>8</v>
      </c>
      <c r="B34" s="40" t="s">
        <v>169</v>
      </c>
      <c r="C34" s="20">
        <v>2010</v>
      </c>
      <c r="D34" s="8" t="s">
        <v>156</v>
      </c>
      <c r="E34" s="18">
        <v>99</v>
      </c>
      <c r="F34" s="18">
        <v>97.3</v>
      </c>
      <c r="G34" s="18">
        <v>96.4</v>
      </c>
      <c r="H34" s="18">
        <v>99.2</v>
      </c>
      <c r="I34" s="26">
        <f t="shared" ref="I34:I41" si="3">SUM(E34:H34)</f>
        <v>391.90000000000003</v>
      </c>
      <c r="J34" s="2" t="str">
        <f t="shared" ref="J34:J43" si="4">IF(I34&gt;=406.4,"M",IF(I34&gt;=392.8,"I",IF(I34&gt;=371.9,"II",IF(I34&gt;=345.7,"III",""))))</f>
        <v>II</v>
      </c>
    </row>
    <row r="35" spans="1:10" x14ac:dyDescent="0.3">
      <c r="A35" s="6" t="s">
        <v>9</v>
      </c>
      <c r="B35" s="40" t="s">
        <v>79</v>
      </c>
      <c r="C35" s="20">
        <v>2010</v>
      </c>
      <c r="D35" s="8" t="s">
        <v>113</v>
      </c>
      <c r="E35" s="18">
        <v>96.9</v>
      </c>
      <c r="F35" s="18">
        <v>96.3</v>
      </c>
      <c r="G35" s="18">
        <v>99.7</v>
      </c>
      <c r="H35" s="18">
        <v>98.5</v>
      </c>
      <c r="I35" s="26">
        <f t="shared" si="3"/>
        <v>391.4</v>
      </c>
      <c r="J35" s="2" t="str">
        <f t="shared" si="4"/>
        <v>II</v>
      </c>
    </row>
    <row r="36" spans="1:10" x14ac:dyDescent="0.3">
      <c r="A36" s="6" t="s">
        <v>10</v>
      </c>
      <c r="B36" s="40" t="s">
        <v>166</v>
      </c>
      <c r="C36" s="20">
        <v>2010</v>
      </c>
      <c r="D36" s="8" t="s">
        <v>113</v>
      </c>
      <c r="E36" s="18">
        <v>96.9</v>
      </c>
      <c r="F36" s="18">
        <v>94.3</v>
      </c>
      <c r="G36" s="18">
        <v>96.9</v>
      </c>
      <c r="H36" s="18">
        <v>95.4</v>
      </c>
      <c r="I36" s="26">
        <f t="shared" si="3"/>
        <v>383.5</v>
      </c>
      <c r="J36" s="2" t="str">
        <f t="shared" si="4"/>
        <v>II</v>
      </c>
    </row>
    <row r="37" spans="1:10" x14ac:dyDescent="0.3">
      <c r="A37" s="24" t="s">
        <v>11</v>
      </c>
      <c r="B37" s="44" t="s">
        <v>80</v>
      </c>
      <c r="C37" s="20">
        <v>2009</v>
      </c>
      <c r="D37" s="8" t="s">
        <v>162</v>
      </c>
      <c r="E37" s="18">
        <v>96.5</v>
      </c>
      <c r="F37" s="18">
        <v>96.4</v>
      </c>
      <c r="G37" s="18">
        <v>92.2</v>
      </c>
      <c r="H37" s="18">
        <v>95.7</v>
      </c>
      <c r="I37" s="26">
        <f t="shared" si="3"/>
        <v>380.8</v>
      </c>
      <c r="J37" s="2" t="str">
        <f t="shared" si="4"/>
        <v>II</v>
      </c>
    </row>
    <row r="38" spans="1:10" x14ac:dyDescent="0.3">
      <c r="A38" s="24" t="s">
        <v>12</v>
      </c>
      <c r="B38" s="44" t="s">
        <v>228</v>
      </c>
      <c r="C38" s="20">
        <v>2012</v>
      </c>
      <c r="D38" s="8" t="s">
        <v>156</v>
      </c>
      <c r="E38" s="18">
        <v>92</v>
      </c>
      <c r="F38" s="18">
        <v>93.5</v>
      </c>
      <c r="G38" s="18">
        <v>94.5</v>
      </c>
      <c r="H38" s="18">
        <v>91</v>
      </c>
      <c r="I38" s="26">
        <f t="shared" si="3"/>
        <v>371</v>
      </c>
      <c r="J38" s="2" t="str">
        <f t="shared" si="4"/>
        <v>III</v>
      </c>
    </row>
    <row r="39" spans="1:10" x14ac:dyDescent="0.3">
      <c r="A39" s="24" t="s">
        <v>13</v>
      </c>
      <c r="B39" s="44" t="s">
        <v>170</v>
      </c>
      <c r="C39" s="20">
        <v>2010</v>
      </c>
      <c r="D39" s="8" t="s">
        <v>113</v>
      </c>
      <c r="E39" s="18">
        <v>92.6</v>
      </c>
      <c r="F39" s="18">
        <v>90.3</v>
      </c>
      <c r="G39" s="18">
        <v>92</v>
      </c>
      <c r="H39" s="18">
        <v>93.6</v>
      </c>
      <c r="I39" s="26">
        <f t="shared" si="3"/>
        <v>368.5</v>
      </c>
      <c r="J39" s="2" t="str">
        <f t="shared" si="4"/>
        <v>III</v>
      </c>
    </row>
    <row r="40" spans="1:10" x14ac:dyDescent="0.3">
      <c r="A40" s="24" t="s">
        <v>14</v>
      </c>
      <c r="B40" s="44" t="s">
        <v>78</v>
      </c>
      <c r="C40" s="20">
        <v>2008</v>
      </c>
      <c r="D40" s="8" t="s">
        <v>113</v>
      </c>
      <c r="E40" s="18">
        <v>89.9</v>
      </c>
      <c r="F40" s="18">
        <v>85.4</v>
      </c>
      <c r="G40" s="18">
        <v>92.8</v>
      </c>
      <c r="H40" s="18">
        <v>95.4</v>
      </c>
      <c r="I40" s="26">
        <f t="shared" si="3"/>
        <v>363.5</v>
      </c>
      <c r="J40" s="2" t="str">
        <f t="shared" si="4"/>
        <v>III</v>
      </c>
    </row>
    <row r="41" spans="1:10" x14ac:dyDescent="0.3">
      <c r="A41" s="24" t="s">
        <v>15</v>
      </c>
      <c r="B41" s="44" t="s">
        <v>60</v>
      </c>
      <c r="C41" s="20">
        <v>2011</v>
      </c>
      <c r="D41" s="8" t="s">
        <v>111</v>
      </c>
      <c r="E41" s="18">
        <v>84.2</v>
      </c>
      <c r="F41" s="18">
        <v>87.4</v>
      </c>
      <c r="G41" s="18">
        <v>86.6</v>
      </c>
      <c r="H41" s="18">
        <v>84.6</v>
      </c>
      <c r="I41" s="26">
        <f t="shared" si="3"/>
        <v>342.80000000000007</v>
      </c>
      <c r="J41" s="2" t="str">
        <f t="shared" si="4"/>
        <v/>
      </c>
    </row>
    <row r="42" spans="1:10" x14ac:dyDescent="0.3">
      <c r="A42" s="24"/>
      <c r="B42" s="32"/>
      <c r="C42" s="20"/>
      <c r="E42" s="18"/>
      <c r="F42" s="18"/>
      <c r="G42" s="18"/>
      <c r="H42" s="18"/>
      <c r="I42" s="26"/>
      <c r="J42" s="2" t="str">
        <f t="shared" si="4"/>
        <v/>
      </c>
    </row>
    <row r="43" spans="1:10" x14ac:dyDescent="0.3">
      <c r="A43" s="24"/>
      <c r="B43" s="22"/>
      <c r="C43" s="20"/>
      <c r="E43" s="18"/>
      <c r="F43" s="18"/>
      <c r="G43" s="18"/>
      <c r="H43" s="18"/>
      <c r="I43" s="26"/>
      <c r="J43" s="2" t="str">
        <f t="shared" si="4"/>
        <v/>
      </c>
    </row>
    <row r="44" spans="1:10" x14ac:dyDescent="0.3">
      <c r="A44"/>
      <c r="B44" s="4"/>
      <c r="C44" s="3"/>
      <c r="D44" s="4"/>
      <c r="F44" s="1"/>
      <c r="G44" s="3"/>
      <c r="H44" s="3"/>
      <c r="I44" s="3"/>
      <c r="J44" s="5"/>
    </row>
    <row r="45" spans="1:10" x14ac:dyDescent="0.3">
      <c r="A45" s="45" t="s">
        <v>46</v>
      </c>
      <c r="B45" s="45"/>
      <c r="C45" s="45"/>
      <c r="D45" s="45"/>
      <c r="E45" s="45"/>
      <c r="F45" s="45"/>
      <c r="G45" s="45"/>
      <c r="H45" s="45"/>
      <c r="I45" s="45"/>
      <c r="J45" s="45"/>
    </row>
    <row r="46" spans="1:10" x14ac:dyDescent="0.3">
      <c r="A46" s="6"/>
      <c r="B46" s="6"/>
      <c r="C46" s="6"/>
      <c r="D46" s="42"/>
      <c r="E46" s="6"/>
      <c r="F46" s="6"/>
      <c r="G46" s="6"/>
      <c r="H46" s="6"/>
      <c r="I46" s="6"/>
      <c r="J46" s="6"/>
    </row>
    <row r="47" spans="1:10" x14ac:dyDescent="0.3">
      <c r="A47" s="7" t="s">
        <v>1</v>
      </c>
      <c r="B47" s="7" t="s">
        <v>2</v>
      </c>
      <c r="C47" s="7" t="s">
        <v>3</v>
      </c>
      <c r="D47" s="43" t="s">
        <v>4</v>
      </c>
      <c r="E47" s="46" t="s">
        <v>5</v>
      </c>
      <c r="F47" s="46"/>
      <c r="G47" s="7" t="s">
        <v>6</v>
      </c>
      <c r="H47" s="7"/>
      <c r="I47" s="1"/>
    </row>
    <row r="48" spans="1:10" x14ac:dyDescent="0.3">
      <c r="A48" s="6" t="s">
        <v>8</v>
      </c>
      <c r="B48" s="10" t="s">
        <v>215</v>
      </c>
      <c r="C48" s="2">
        <v>2012</v>
      </c>
      <c r="D48" s="8" t="s">
        <v>162</v>
      </c>
      <c r="E48" s="18">
        <v>68.099999999999994</v>
      </c>
      <c r="F48" s="18">
        <v>75.7</v>
      </c>
      <c r="G48" s="19">
        <f>SUM(E48:F48)</f>
        <v>143.80000000000001</v>
      </c>
      <c r="I48" s="1"/>
    </row>
    <row r="49" spans="1:9" x14ac:dyDescent="0.3">
      <c r="A49" s="6"/>
      <c r="B49" s="22"/>
      <c r="C49" s="2"/>
      <c r="E49" s="18"/>
      <c r="F49" s="18"/>
      <c r="G49" s="19"/>
      <c r="I49" s="1"/>
    </row>
    <row r="50" spans="1:9" x14ac:dyDescent="0.3">
      <c r="A50" s="6"/>
      <c r="B50" s="22"/>
      <c r="C50" s="2"/>
      <c r="E50" s="18"/>
      <c r="F50" s="18"/>
      <c r="G50" s="19"/>
      <c r="I50" s="1"/>
    </row>
    <row r="51" spans="1:9" x14ac:dyDescent="0.3">
      <c r="A51" s="24"/>
      <c r="B51" s="10"/>
      <c r="C51" s="2"/>
      <c r="E51" s="18"/>
      <c r="F51" s="18"/>
      <c r="G51" s="19"/>
      <c r="I51" s="1"/>
    </row>
    <row r="52" spans="1:9" x14ac:dyDescent="0.3">
      <c r="A52" s="24"/>
      <c r="B52" s="10"/>
      <c r="C52" s="2"/>
      <c r="E52" s="18"/>
      <c r="F52" s="18"/>
      <c r="G52" s="19"/>
    </row>
    <row r="53" spans="1:9" x14ac:dyDescent="0.3">
      <c r="A53" s="24"/>
      <c r="C53" s="2"/>
      <c r="E53" s="18"/>
      <c r="F53" s="18"/>
      <c r="G53" s="19"/>
    </row>
    <row r="54" spans="1:9" ht="17.399999999999999" x14ac:dyDescent="0.3">
      <c r="A54" s="24"/>
      <c r="B54" s="29"/>
      <c r="C54" s="29"/>
      <c r="G54" s="19"/>
      <c r="I54" s="1"/>
    </row>
    <row r="55" spans="1:9" x14ac:dyDescent="0.3">
      <c r="A55" s="24"/>
      <c r="G55" s="19"/>
      <c r="I55" s="1"/>
    </row>
    <row r="56" spans="1:9" x14ac:dyDescent="0.3">
      <c r="A56" s="24"/>
      <c r="G56" s="19"/>
    </row>
    <row r="57" spans="1:9" x14ac:dyDescent="0.3">
      <c r="A57" s="24"/>
      <c r="G57" s="19"/>
    </row>
    <row r="58" spans="1:9" x14ac:dyDescent="0.3">
      <c r="A58" s="24"/>
      <c r="G58" s="19"/>
    </row>
    <row r="59" spans="1:9" x14ac:dyDescent="0.3">
      <c r="A59" s="24"/>
      <c r="G59" s="19"/>
    </row>
    <row r="60" spans="1:9" x14ac:dyDescent="0.3">
      <c r="A60" s="24"/>
      <c r="G60" s="19"/>
    </row>
    <row r="61" spans="1:9" x14ac:dyDescent="0.3">
      <c r="A61" s="24"/>
      <c r="G61" s="19"/>
    </row>
    <row r="62" spans="1:9" x14ac:dyDescent="0.3">
      <c r="A62" s="24"/>
      <c r="G62" s="19"/>
    </row>
    <row r="63" spans="1:9" x14ac:dyDescent="0.3">
      <c r="A63" s="24"/>
      <c r="G63" s="19"/>
    </row>
    <row r="64" spans="1:9" x14ac:dyDescent="0.3">
      <c r="A64" s="24"/>
      <c r="G64" s="19"/>
    </row>
    <row r="65" spans="1:7" x14ac:dyDescent="0.3">
      <c r="A65" s="24"/>
      <c r="G65" s="19"/>
    </row>
    <row r="66" spans="1:7" x14ac:dyDescent="0.3">
      <c r="A66" s="24"/>
      <c r="G66" s="19"/>
    </row>
    <row r="67" spans="1:7" x14ac:dyDescent="0.3">
      <c r="A67" s="24"/>
      <c r="G67" s="19"/>
    </row>
  </sheetData>
  <sortState ref="B48:H51">
    <sortCondition descending="1" ref="G48:G51"/>
  </sortState>
  <mergeCells count="9">
    <mergeCell ref="A45:J45"/>
    <mergeCell ref="E47:F47"/>
    <mergeCell ref="A31:J31"/>
    <mergeCell ref="A1:J1"/>
    <mergeCell ref="A2:J2"/>
    <mergeCell ref="A3:J3"/>
    <mergeCell ref="A6:J6"/>
    <mergeCell ref="E8:J8"/>
    <mergeCell ref="E33:H33"/>
  </mergeCells>
  <phoneticPr fontId="0" type="noConversion"/>
  <pageMargins left="0.75" right="0.75" top="1" bottom="1" header="0.5" footer="0.5"/>
  <pageSetup paperSize="9" scale="7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"/>
  <sheetViews>
    <sheetView topLeftCell="A9" zoomScaleNormal="100" workbookViewId="0">
      <selection activeCell="M34" sqref="M34"/>
    </sheetView>
  </sheetViews>
  <sheetFormatPr defaultColWidth="9.109375" defaultRowHeight="15.6" x14ac:dyDescent="0.3"/>
  <cols>
    <col min="1" max="1" width="5.5546875" style="2" customWidth="1"/>
    <col min="2" max="2" width="22.5546875" style="1" customWidth="1"/>
    <col min="3" max="3" width="10.44140625" style="1" customWidth="1"/>
    <col min="4" max="4" width="15.21875" style="2" bestFit="1" customWidth="1"/>
    <col min="5" max="5" width="6.21875" style="1" bestFit="1" customWidth="1"/>
    <col min="6" max="6" width="6.21875" style="2" bestFit="1" customWidth="1"/>
    <col min="7" max="7" width="8.109375" style="2" bestFit="1" customWidth="1"/>
    <col min="8" max="8" width="6.21875" style="2" bestFit="1" customWidth="1"/>
    <col min="9" max="9" width="8.109375" style="2" bestFit="1" customWidth="1"/>
    <col min="10" max="10" width="7.109375" style="2" bestFit="1" customWidth="1"/>
    <col min="11" max="11" width="8.109375" style="1" bestFit="1" customWidth="1"/>
    <col min="12" max="16384" width="9.109375" style="1"/>
  </cols>
  <sheetData>
    <row r="1" spans="1:13" ht="19.95" customHeight="1" x14ac:dyDescent="0.35">
      <c r="A1" s="47" t="s">
        <v>36</v>
      </c>
      <c r="B1" s="47"/>
      <c r="C1" s="47"/>
      <c r="D1" s="47"/>
      <c r="E1" s="47"/>
      <c r="F1" s="47"/>
      <c r="G1" s="47"/>
      <c r="H1" s="47"/>
      <c r="I1" s="47"/>
      <c r="J1" s="47"/>
      <c r="K1" s="28"/>
    </row>
    <row r="2" spans="1:13" ht="18" x14ac:dyDescent="0.3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28"/>
    </row>
    <row r="3" spans="1:13" ht="13.5" customHeight="1" x14ac:dyDescent="0.35">
      <c r="A3" s="49" t="s">
        <v>37</v>
      </c>
      <c r="B3" s="49"/>
      <c r="C3" s="49"/>
      <c r="D3" s="49"/>
      <c r="E3" s="49"/>
      <c r="F3" s="49"/>
      <c r="G3" s="49"/>
      <c r="H3" s="49"/>
      <c r="I3" s="49"/>
      <c r="J3" s="49"/>
      <c r="K3" s="28"/>
    </row>
    <row r="4" spans="1:13" ht="13.5" customHeight="1" x14ac:dyDescent="0.35">
      <c r="A4" s="17"/>
      <c r="B4" s="17"/>
      <c r="C4" s="17"/>
      <c r="D4" s="17"/>
      <c r="E4" s="17"/>
      <c r="F4" s="17"/>
      <c r="G4" s="17"/>
      <c r="H4" s="17"/>
      <c r="I4" s="17"/>
      <c r="J4" s="17"/>
      <c r="K4" s="28"/>
    </row>
    <row r="5" spans="1:13" ht="13.5" customHeight="1" x14ac:dyDescent="0.35">
      <c r="A5" s="17"/>
      <c r="B5" s="17"/>
      <c r="C5" s="17"/>
      <c r="D5" s="17"/>
      <c r="E5" s="17"/>
      <c r="F5" s="17"/>
      <c r="G5" s="17"/>
      <c r="H5" s="17"/>
      <c r="I5" s="17"/>
      <c r="J5" s="17"/>
      <c r="K5" s="28"/>
    </row>
    <row r="6" spans="1:13" ht="13.5" customHeight="1" x14ac:dyDescent="0.3">
      <c r="A6" s="45" t="s">
        <v>32</v>
      </c>
      <c r="B6" s="45"/>
      <c r="C6" s="45"/>
      <c r="D6" s="45"/>
      <c r="E6" s="45"/>
      <c r="F6" s="45"/>
      <c r="G6" s="45"/>
      <c r="H6" s="45"/>
      <c r="I6" s="45"/>
      <c r="J6" s="45"/>
    </row>
    <row r="7" spans="1:13" ht="13.5" customHeight="1" x14ac:dyDescent="0.3">
      <c r="A7" s="6"/>
      <c r="B7" s="6"/>
      <c r="C7" s="6"/>
      <c r="D7" s="6"/>
      <c r="E7" s="6"/>
      <c r="F7" s="6"/>
      <c r="G7" s="6"/>
      <c r="H7" s="6"/>
      <c r="I7" s="6"/>
      <c r="J7" s="6"/>
    </row>
    <row r="8" spans="1:13" ht="13.5" customHeight="1" x14ac:dyDescent="0.3">
      <c r="A8" s="7" t="s">
        <v>1</v>
      </c>
      <c r="B8" s="7" t="s">
        <v>2</v>
      </c>
      <c r="C8" s="7" t="s">
        <v>3</v>
      </c>
      <c r="D8" s="7" t="s">
        <v>4</v>
      </c>
      <c r="E8" s="46" t="s">
        <v>5</v>
      </c>
      <c r="F8" s="46"/>
      <c r="G8" s="46"/>
      <c r="H8" s="46"/>
      <c r="I8" s="46"/>
      <c r="J8" s="46"/>
      <c r="K8" s="7" t="s">
        <v>6</v>
      </c>
      <c r="L8" s="7" t="s">
        <v>7</v>
      </c>
    </row>
    <row r="9" spans="1:13" x14ac:dyDescent="0.3">
      <c r="A9" s="6" t="s">
        <v>8</v>
      </c>
      <c r="B9" s="22" t="s">
        <v>109</v>
      </c>
      <c r="C9" s="2">
        <v>2004</v>
      </c>
      <c r="D9" s="8" t="s">
        <v>111</v>
      </c>
      <c r="E9" s="18">
        <v>101.5</v>
      </c>
      <c r="F9" s="18">
        <v>103.8</v>
      </c>
      <c r="G9" s="18">
        <v>100.9</v>
      </c>
      <c r="H9" s="18">
        <v>101.6</v>
      </c>
      <c r="I9" s="18">
        <v>98.3</v>
      </c>
      <c r="J9" s="18">
        <v>104</v>
      </c>
      <c r="K9" s="34">
        <f t="shared" ref="K9:K18" si="0">SUM(E9:J9)</f>
        <v>610.10000000000014</v>
      </c>
      <c r="L9" s="2" t="str">
        <f t="shared" ref="L9:L18" si="1">IF(K9&gt;=621,"SM",IF(K9&gt;=606.5,"M",IF(K9&gt;=581.4,"I",IF(K9&gt;=557.9,"II",""))))</f>
        <v>M</v>
      </c>
      <c r="M9" s="27"/>
    </row>
    <row r="10" spans="1:13" x14ac:dyDescent="0.3">
      <c r="A10" s="6" t="s">
        <v>9</v>
      </c>
      <c r="B10" s="31" t="s">
        <v>64</v>
      </c>
      <c r="C10" s="2">
        <v>2012</v>
      </c>
      <c r="D10" s="4" t="s">
        <v>65</v>
      </c>
      <c r="E10" s="18">
        <v>100.7</v>
      </c>
      <c r="F10" s="18">
        <v>101.3</v>
      </c>
      <c r="G10" s="18">
        <v>101.5</v>
      </c>
      <c r="H10" s="18">
        <v>102.1</v>
      </c>
      <c r="I10" s="18">
        <v>102.1</v>
      </c>
      <c r="J10" s="18">
        <v>102.4</v>
      </c>
      <c r="K10" s="34">
        <f t="shared" si="0"/>
        <v>610.1</v>
      </c>
      <c r="L10" s="2" t="str">
        <f t="shared" si="1"/>
        <v>M</v>
      </c>
    </row>
    <row r="11" spans="1:13" x14ac:dyDescent="0.3">
      <c r="A11" s="6" t="s">
        <v>10</v>
      </c>
      <c r="B11" s="31" t="s">
        <v>59</v>
      </c>
      <c r="C11" s="2">
        <v>2006</v>
      </c>
      <c r="D11" s="4" t="s">
        <v>111</v>
      </c>
      <c r="E11" s="18">
        <v>102.5</v>
      </c>
      <c r="F11" s="18">
        <v>102.2</v>
      </c>
      <c r="G11" s="18">
        <v>100.9</v>
      </c>
      <c r="H11" s="18">
        <v>101.3</v>
      </c>
      <c r="I11" s="18">
        <v>101.2</v>
      </c>
      <c r="J11" s="18">
        <v>100.1</v>
      </c>
      <c r="K11" s="34">
        <f t="shared" si="0"/>
        <v>608.20000000000005</v>
      </c>
      <c r="L11" s="2" t="str">
        <f t="shared" si="1"/>
        <v>M</v>
      </c>
      <c r="M11" s="27"/>
    </row>
    <row r="12" spans="1:13" x14ac:dyDescent="0.3">
      <c r="A12" s="24" t="s">
        <v>11</v>
      </c>
      <c r="B12" s="1" t="s">
        <v>72</v>
      </c>
      <c r="C12" s="2">
        <v>2009</v>
      </c>
      <c r="D12" s="4" t="s">
        <v>65</v>
      </c>
      <c r="E12" s="18">
        <v>101.2</v>
      </c>
      <c r="F12" s="18">
        <v>101.6</v>
      </c>
      <c r="G12" s="18">
        <v>100.6</v>
      </c>
      <c r="H12" s="18">
        <v>99.4</v>
      </c>
      <c r="I12" s="18">
        <v>101.3</v>
      </c>
      <c r="J12" s="18">
        <v>98.7</v>
      </c>
      <c r="K12" s="34">
        <f t="shared" si="0"/>
        <v>602.79999999999995</v>
      </c>
      <c r="L12" s="2" t="str">
        <f t="shared" si="1"/>
        <v>I</v>
      </c>
      <c r="M12" s="27"/>
    </row>
    <row r="13" spans="1:13" x14ac:dyDescent="0.3">
      <c r="A13" s="24" t="s">
        <v>12</v>
      </c>
      <c r="B13" s="1" t="s">
        <v>181</v>
      </c>
      <c r="C13" s="2">
        <v>2009</v>
      </c>
      <c r="D13" s="4" t="s">
        <v>40</v>
      </c>
      <c r="E13" s="18">
        <v>98.2</v>
      </c>
      <c r="F13" s="18">
        <v>96.1</v>
      </c>
      <c r="G13" s="18">
        <v>99.6</v>
      </c>
      <c r="H13" s="18">
        <v>99.4</v>
      </c>
      <c r="I13" s="18">
        <v>101</v>
      </c>
      <c r="J13" s="18">
        <v>97.6</v>
      </c>
      <c r="K13" s="34">
        <f t="shared" si="0"/>
        <v>591.9</v>
      </c>
      <c r="L13" s="2" t="str">
        <f t="shared" si="1"/>
        <v>I</v>
      </c>
      <c r="M13" s="8"/>
    </row>
    <row r="14" spans="1:13" x14ac:dyDescent="0.3">
      <c r="A14" s="24" t="s">
        <v>13</v>
      </c>
      <c r="B14" s="1" t="s">
        <v>83</v>
      </c>
      <c r="C14" s="2">
        <v>1953</v>
      </c>
      <c r="D14" s="4" t="s">
        <v>111</v>
      </c>
      <c r="E14" s="18">
        <v>98.3</v>
      </c>
      <c r="F14" s="18">
        <v>99.6</v>
      </c>
      <c r="G14" s="18">
        <v>95.2</v>
      </c>
      <c r="H14" s="18">
        <v>95.6</v>
      </c>
      <c r="I14" s="18">
        <v>95.7</v>
      </c>
      <c r="J14" s="18">
        <v>95.9</v>
      </c>
      <c r="K14" s="34">
        <f t="shared" si="0"/>
        <v>580.29999999999995</v>
      </c>
      <c r="L14" s="2" t="str">
        <f t="shared" si="1"/>
        <v>II</v>
      </c>
      <c r="M14" s="8"/>
    </row>
    <row r="15" spans="1:13" x14ac:dyDescent="0.3">
      <c r="A15" s="24" t="s">
        <v>14</v>
      </c>
      <c r="B15" s="1" t="s">
        <v>71</v>
      </c>
      <c r="C15" s="2">
        <v>2008</v>
      </c>
      <c r="D15" s="4" t="s">
        <v>65</v>
      </c>
      <c r="E15" s="18">
        <v>101.7</v>
      </c>
      <c r="F15" s="18">
        <v>93.9</v>
      </c>
      <c r="G15" s="18">
        <v>92.3</v>
      </c>
      <c r="H15" s="18">
        <v>97.1</v>
      </c>
      <c r="I15" s="18">
        <v>95.7</v>
      </c>
      <c r="J15" s="18">
        <v>97</v>
      </c>
      <c r="K15" s="34">
        <f t="shared" si="0"/>
        <v>577.70000000000005</v>
      </c>
      <c r="L15" s="2" t="str">
        <f t="shared" si="1"/>
        <v>II</v>
      </c>
      <c r="M15" s="8"/>
    </row>
    <row r="16" spans="1:13" x14ac:dyDescent="0.3">
      <c r="A16" s="24" t="s">
        <v>15</v>
      </c>
      <c r="B16" s="1" t="s">
        <v>38</v>
      </c>
      <c r="C16" s="2">
        <v>2010</v>
      </c>
      <c r="D16" s="4" t="s">
        <v>162</v>
      </c>
      <c r="E16" s="18">
        <v>94.4</v>
      </c>
      <c r="F16" s="18">
        <v>92.5</v>
      </c>
      <c r="G16" s="18">
        <v>96.1</v>
      </c>
      <c r="H16" s="18">
        <v>95.6</v>
      </c>
      <c r="I16" s="18">
        <v>95.6</v>
      </c>
      <c r="J16" s="18">
        <v>92.7</v>
      </c>
      <c r="K16" s="34">
        <f t="shared" si="0"/>
        <v>566.90000000000009</v>
      </c>
      <c r="L16" s="2" t="str">
        <f t="shared" si="1"/>
        <v>II</v>
      </c>
      <c r="M16" s="8"/>
    </row>
    <row r="17" spans="1:13" x14ac:dyDescent="0.3">
      <c r="A17" s="24" t="s">
        <v>16</v>
      </c>
      <c r="B17" s="1" t="s">
        <v>134</v>
      </c>
      <c r="C17" s="2">
        <v>2009</v>
      </c>
      <c r="D17" s="4" t="s">
        <v>162</v>
      </c>
      <c r="E17" s="18">
        <v>88.6</v>
      </c>
      <c r="F17" s="18">
        <v>91.9</v>
      </c>
      <c r="G17" s="18">
        <v>99</v>
      </c>
      <c r="H17" s="18">
        <v>91</v>
      </c>
      <c r="I17" s="18">
        <v>95.1</v>
      </c>
      <c r="J17" s="18">
        <v>94.2</v>
      </c>
      <c r="K17" s="34">
        <f t="shared" si="0"/>
        <v>559.80000000000007</v>
      </c>
      <c r="L17" s="2" t="str">
        <f t="shared" si="1"/>
        <v>II</v>
      </c>
      <c r="M17" s="8"/>
    </row>
    <row r="18" spans="1:13" x14ac:dyDescent="0.3">
      <c r="A18" s="24" t="s">
        <v>17</v>
      </c>
      <c r="B18" s="1" t="s">
        <v>199</v>
      </c>
      <c r="C18" s="2">
        <v>2002</v>
      </c>
      <c r="D18" s="4" t="s">
        <v>162</v>
      </c>
      <c r="E18" s="18">
        <v>86.8</v>
      </c>
      <c r="F18" s="18">
        <v>91.2</v>
      </c>
      <c r="G18" s="18">
        <v>90.4</v>
      </c>
      <c r="H18" s="18">
        <v>95.7</v>
      </c>
      <c r="I18" s="18">
        <v>95.4</v>
      </c>
      <c r="J18" s="18">
        <v>88.4</v>
      </c>
      <c r="K18" s="34">
        <f t="shared" si="0"/>
        <v>547.9</v>
      </c>
      <c r="L18" s="2" t="str">
        <f t="shared" si="1"/>
        <v/>
      </c>
      <c r="M18" s="8"/>
    </row>
    <row r="19" spans="1:13" x14ac:dyDescent="0.3">
      <c r="A19" s="24"/>
      <c r="B19" s="22"/>
      <c r="C19" s="2"/>
      <c r="D19" s="1"/>
      <c r="E19" s="18"/>
      <c r="F19" s="18"/>
      <c r="G19" s="18"/>
      <c r="H19" s="18"/>
      <c r="I19" s="18"/>
      <c r="J19" s="18"/>
      <c r="K19" s="34"/>
      <c r="L19" s="2"/>
      <c r="M19" s="8"/>
    </row>
    <row r="20" spans="1:13" x14ac:dyDescent="0.3">
      <c r="A20" s="24"/>
      <c r="B20" s="22"/>
      <c r="C20" s="2"/>
      <c r="D20" s="4"/>
      <c r="E20" s="18"/>
      <c r="F20" s="18"/>
      <c r="G20" s="18"/>
      <c r="H20" s="18"/>
      <c r="I20" s="18"/>
      <c r="J20" s="18"/>
      <c r="K20" s="34"/>
      <c r="L20" s="2"/>
      <c r="M20" s="8"/>
    </row>
    <row r="21" spans="1:13" x14ac:dyDescent="0.3">
      <c r="A21" s="24"/>
      <c r="C21" s="2"/>
      <c r="D21" s="4"/>
      <c r="E21" s="18"/>
      <c r="F21" s="18"/>
      <c r="G21" s="18"/>
      <c r="H21" s="18"/>
      <c r="I21" s="18"/>
      <c r="J21" s="18"/>
      <c r="K21" s="34"/>
      <c r="L21" s="2"/>
      <c r="M21" s="8"/>
    </row>
    <row r="22" spans="1:13" x14ac:dyDescent="0.3">
      <c r="A22" s="45" t="s">
        <v>26</v>
      </c>
      <c r="B22" s="45"/>
      <c r="C22" s="45"/>
      <c r="D22" s="45"/>
      <c r="E22" s="45"/>
      <c r="F22" s="45"/>
      <c r="G22" s="45"/>
      <c r="H22" s="45"/>
      <c r="I22" s="45"/>
      <c r="J22" s="45"/>
    </row>
    <row r="23" spans="1:13" x14ac:dyDescent="0.3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3" x14ac:dyDescent="0.3">
      <c r="A24" s="7" t="s">
        <v>1</v>
      </c>
      <c r="B24" s="7" t="s">
        <v>2</v>
      </c>
      <c r="C24" s="7" t="s">
        <v>3</v>
      </c>
      <c r="D24" s="7" t="s">
        <v>4</v>
      </c>
      <c r="E24" s="46" t="s">
        <v>5</v>
      </c>
      <c r="F24" s="46"/>
      <c r="G24" s="46"/>
      <c r="H24" s="46"/>
      <c r="I24" s="7" t="s">
        <v>6</v>
      </c>
      <c r="J24" s="7" t="s">
        <v>7</v>
      </c>
      <c r="K24" s="8"/>
    </row>
    <row r="25" spans="1:13" x14ac:dyDescent="0.3">
      <c r="A25" s="6" t="s">
        <v>8</v>
      </c>
      <c r="B25" s="31" t="s">
        <v>112</v>
      </c>
      <c r="C25" s="2">
        <v>2007</v>
      </c>
      <c r="D25" s="8" t="s">
        <v>41</v>
      </c>
      <c r="E25" s="18">
        <v>98.3</v>
      </c>
      <c r="F25" s="18">
        <v>102.5</v>
      </c>
      <c r="G25" s="18">
        <v>100.4</v>
      </c>
      <c r="H25" s="18">
        <v>103.7</v>
      </c>
      <c r="I25" s="19">
        <f t="shared" ref="I25:I36" si="2">SUM(E25:H25)</f>
        <v>404.90000000000003</v>
      </c>
      <c r="J25" s="2" t="str">
        <f t="shared" ref="J25:J36" si="3">IF(I25&gt;=404.3,"M",IF(I25&gt;=387.6,"I",IF(I25&gt;=371.9,"II",IF(I25&gt;=345.7,"III",""))))</f>
        <v>M</v>
      </c>
      <c r="K25" s="27"/>
    </row>
    <row r="26" spans="1:13" x14ac:dyDescent="0.3">
      <c r="A26" s="6" t="s">
        <v>9</v>
      </c>
      <c r="B26" s="31" t="s">
        <v>187</v>
      </c>
      <c r="C26" s="2">
        <v>2008</v>
      </c>
      <c r="D26" s="8" t="s">
        <v>188</v>
      </c>
      <c r="E26" s="18">
        <v>99.3</v>
      </c>
      <c r="F26" s="18">
        <v>98.5</v>
      </c>
      <c r="G26" s="18">
        <v>99.5</v>
      </c>
      <c r="H26" s="18">
        <v>100</v>
      </c>
      <c r="I26" s="19">
        <f t="shared" si="2"/>
        <v>397.3</v>
      </c>
      <c r="J26" s="2" t="str">
        <f t="shared" si="3"/>
        <v>I</v>
      </c>
      <c r="K26" s="8"/>
    </row>
    <row r="27" spans="1:13" x14ac:dyDescent="0.3">
      <c r="A27" s="6" t="s">
        <v>10</v>
      </c>
      <c r="B27" s="31" t="s">
        <v>167</v>
      </c>
      <c r="C27" s="2">
        <v>2010</v>
      </c>
      <c r="D27" s="8" t="s">
        <v>65</v>
      </c>
      <c r="E27" s="18">
        <v>94</v>
      </c>
      <c r="F27" s="18">
        <v>99.3</v>
      </c>
      <c r="G27" s="18">
        <v>97.7</v>
      </c>
      <c r="H27" s="18">
        <v>99</v>
      </c>
      <c r="I27" s="19">
        <f t="shared" si="2"/>
        <v>390</v>
      </c>
      <c r="J27" s="2" t="str">
        <f t="shared" si="3"/>
        <v>I</v>
      </c>
      <c r="K27" s="27"/>
    </row>
    <row r="28" spans="1:13" x14ac:dyDescent="0.3">
      <c r="A28" s="24" t="s">
        <v>11</v>
      </c>
      <c r="B28" s="1" t="s">
        <v>70</v>
      </c>
      <c r="C28" s="2">
        <v>2010</v>
      </c>
      <c r="D28" s="8" t="s">
        <v>65</v>
      </c>
      <c r="E28" s="18">
        <v>92.6</v>
      </c>
      <c r="F28" s="18">
        <v>100.3</v>
      </c>
      <c r="G28" s="18">
        <v>97.2</v>
      </c>
      <c r="H28" s="18">
        <v>96.7</v>
      </c>
      <c r="I28" s="19">
        <f t="shared" si="2"/>
        <v>386.79999999999995</v>
      </c>
      <c r="J28" s="2" t="str">
        <f t="shared" si="3"/>
        <v>II</v>
      </c>
      <c r="K28" s="27"/>
    </row>
    <row r="29" spans="1:13" x14ac:dyDescent="0.3">
      <c r="A29" s="24" t="s">
        <v>12</v>
      </c>
      <c r="B29" s="1" t="s">
        <v>38</v>
      </c>
      <c r="C29" s="2">
        <v>2010</v>
      </c>
      <c r="D29" s="8" t="s">
        <v>162</v>
      </c>
      <c r="E29" s="18">
        <v>94.5</v>
      </c>
      <c r="F29" s="18">
        <v>92.6</v>
      </c>
      <c r="G29" s="18">
        <v>93.2</v>
      </c>
      <c r="H29" s="18">
        <v>99.3</v>
      </c>
      <c r="I29" s="19">
        <f t="shared" si="2"/>
        <v>379.6</v>
      </c>
      <c r="J29" s="2" t="str">
        <f t="shared" si="3"/>
        <v>II</v>
      </c>
      <c r="K29" s="27"/>
    </row>
    <row r="30" spans="1:13" x14ac:dyDescent="0.3">
      <c r="A30" s="24" t="s">
        <v>13</v>
      </c>
      <c r="B30" s="1" t="s">
        <v>134</v>
      </c>
      <c r="C30" s="2">
        <v>2009</v>
      </c>
      <c r="D30" s="8" t="s">
        <v>162</v>
      </c>
      <c r="E30" s="18">
        <v>95.2</v>
      </c>
      <c r="F30" s="18">
        <v>93.8</v>
      </c>
      <c r="G30" s="18">
        <v>91.6</v>
      </c>
      <c r="H30" s="18">
        <v>96.8</v>
      </c>
      <c r="I30" s="19">
        <f t="shared" si="2"/>
        <v>377.40000000000003</v>
      </c>
      <c r="J30" s="2" t="str">
        <f t="shared" si="3"/>
        <v>II</v>
      </c>
      <c r="K30" s="27"/>
    </row>
    <row r="31" spans="1:13" x14ac:dyDescent="0.3">
      <c r="A31" s="24" t="s">
        <v>14</v>
      </c>
      <c r="B31" s="1" t="s">
        <v>200</v>
      </c>
      <c r="C31" s="2">
        <v>2011</v>
      </c>
      <c r="D31" s="8" t="s">
        <v>111</v>
      </c>
      <c r="E31" s="18">
        <v>93.9</v>
      </c>
      <c r="F31" s="18">
        <v>93.8</v>
      </c>
      <c r="G31" s="18">
        <v>97.7</v>
      </c>
      <c r="H31" s="18">
        <v>88.2</v>
      </c>
      <c r="I31" s="19">
        <f t="shared" si="2"/>
        <v>373.59999999999997</v>
      </c>
      <c r="J31" s="2" t="str">
        <f t="shared" si="3"/>
        <v>II</v>
      </c>
      <c r="K31" s="8"/>
    </row>
    <row r="32" spans="1:13" x14ac:dyDescent="0.3">
      <c r="A32" s="24" t="s">
        <v>15</v>
      </c>
      <c r="B32" s="1" t="s">
        <v>39</v>
      </c>
      <c r="C32" s="2">
        <v>2009</v>
      </c>
      <c r="D32" s="8" t="s">
        <v>162</v>
      </c>
      <c r="E32" s="18">
        <v>90.8</v>
      </c>
      <c r="F32" s="18">
        <v>95</v>
      </c>
      <c r="G32" s="18">
        <v>90.1</v>
      </c>
      <c r="H32" s="18">
        <v>97.3</v>
      </c>
      <c r="I32" s="19">
        <f t="shared" si="2"/>
        <v>373.2</v>
      </c>
      <c r="J32" s="2" t="str">
        <f t="shared" si="3"/>
        <v>II</v>
      </c>
      <c r="K32" s="2"/>
    </row>
    <row r="33" spans="1:11" x14ac:dyDescent="0.3">
      <c r="A33" s="24" t="s">
        <v>16</v>
      </c>
      <c r="B33" s="1" t="s">
        <v>227</v>
      </c>
      <c r="C33" s="2">
        <v>2007</v>
      </c>
      <c r="D33" s="8" t="s">
        <v>162</v>
      </c>
      <c r="E33" s="18">
        <v>86.2</v>
      </c>
      <c r="F33" s="18">
        <v>97.5</v>
      </c>
      <c r="G33" s="18">
        <v>95.5</v>
      </c>
      <c r="H33" s="18">
        <v>92.3</v>
      </c>
      <c r="I33" s="19">
        <f t="shared" si="2"/>
        <v>371.5</v>
      </c>
      <c r="J33" s="2" t="str">
        <f t="shared" si="3"/>
        <v>III</v>
      </c>
      <c r="K33" s="2"/>
    </row>
    <row r="34" spans="1:11" x14ac:dyDescent="0.3">
      <c r="A34" s="24" t="s">
        <v>17</v>
      </c>
      <c r="B34" s="1" t="s">
        <v>68</v>
      </c>
      <c r="C34" s="2">
        <v>2012</v>
      </c>
      <c r="D34" s="8" t="s">
        <v>65</v>
      </c>
      <c r="E34" s="18">
        <v>92.3</v>
      </c>
      <c r="F34" s="18">
        <v>91</v>
      </c>
      <c r="G34" s="18">
        <v>93.6</v>
      </c>
      <c r="H34" s="18">
        <v>92.1</v>
      </c>
      <c r="I34" s="19">
        <f t="shared" si="2"/>
        <v>369</v>
      </c>
      <c r="J34" s="2" t="str">
        <f t="shared" si="3"/>
        <v>III</v>
      </c>
      <c r="K34" s="2"/>
    </row>
    <row r="35" spans="1:11" x14ac:dyDescent="0.3">
      <c r="A35" s="24" t="s">
        <v>18</v>
      </c>
      <c r="B35" s="1" t="s">
        <v>168</v>
      </c>
      <c r="C35" s="2">
        <v>2009</v>
      </c>
      <c r="D35" s="8" t="s">
        <v>40</v>
      </c>
      <c r="E35" s="18">
        <v>89.8</v>
      </c>
      <c r="F35" s="18">
        <v>85.7</v>
      </c>
      <c r="G35" s="18">
        <v>93.4</v>
      </c>
      <c r="H35" s="18">
        <v>86.7</v>
      </c>
      <c r="I35" s="19">
        <f t="shared" si="2"/>
        <v>355.59999999999997</v>
      </c>
      <c r="J35" s="2" t="str">
        <f t="shared" si="3"/>
        <v>III</v>
      </c>
      <c r="K35" s="2"/>
    </row>
    <row r="36" spans="1:11" x14ac:dyDescent="0.3">
      <c r="A36" s="24" t="s">
        <v>19</v>
      </c>
      <c r="B36" s="1" t="s">
        <v>165</v>
      </c>
      <c r="C36" s="2">
        <v>2010</v>
      </c>
      <c r="D36" s="8" t="s">
        <v>162</v>
      </c>
      <c r="E36" s="18">
        <v>90.2</v>
      </c>
      <c r="F36" s="18">
        <v>77.099999999999994</v>
      </c>
      <c r="G36" s="18">
        <v>76.8</v>
      </c>
      <c r="H36" s="18">
        <v>85.7</v>
      </c>
      <c r="I36" s="19">
        <f t="shared" si="2"/>
        <v>329.8</v>
      </c>
      <c r="J36" s="2" t="str">
        <f t="shared" si="3"/>
        <v/>
      </c>
      <c r="K36" s="2"/>
    </row>
    <row r="37" spans="1:11" x14ac:dyDescent="0.3">
      <c r="A37" s="24"/>
      <c r="C37" s="2"/>
      <c r="D37" s="8"/>
      <c r="E37" s="18"/>
      <c r="F37" s="18"/>
      <c r="G37" s="18"/>
      <c r="H37" s="18"/>
      <c r="I37" s="19"/>
      <c r="K37" s="2"/>
    </row>
    <row r="38" spans="1:11" x14ac:dyDescent="0.3">
      <c r="A38" s="24"/>
      <c r="B38" s="22"/>
      <c r="C38" s="2"/>
      <c r="D38" s="8"/>
      <c r="E38" s="18"/>
      <c r="F38" s="18"/>
      <c r="G38" s="18"/>
      <c r="H38" s="18"/>
      <c r="I38" s="26"/>
      <c r="J38" s="20"/>
      <c r="K38" s="2"/>
    </row>
    <row r="39" spans="1:11" x14ac:dyDescent="0.3">
      <c r="A39" s="24"/>
      <c r="B39" s="22"/>
      <c r="C39" s="2"/>
      <c r="D39" s="8"/>
      <c r="E39" s="18"/>
      <c r="F39" s="18"/>
      <c r="G39" s="18"/>
      <c r="H39" s="18"/>
      <c r="I39" s="19"/>
      <c r="J39" s="20"/>
      <c r="K39" s="2"/>
    </row>
    <row r="40" spans="1:11" x14ac:dyDescent="0.3">
      <c r="A40" s="45" t="s">
        <v>25</v>
      </c>
      <c r="B40" s="45"/>
      <c r="C40" s="45"/>
      <c r="D40" s="45"/>
      <c r="E40" s="45"/>
      <c r="F40" s="45"/>
      <c r="G40" s="45"/>
      <c r="H40" s="45"/>
      <c r="I40" s="45"/>
      <c r="J40" s="45"/>
    </row>
    <row r="42" spans="1:11" x14ac:dyDescent="0.3">
      <c r="A42" s="7" t="s">
        <v>1</v>
      </c>
      <c r="B42" s="7" t="s">
        <v>2</v>
      </c>
      <c r="C42" s="7" t="s">
        <v>3</v>
      </c>
      <c r="D42" s="7" t="s">
        <v>4</v>
      </c>
      <c r="E42" s="46" t="s">
        <v>5</v>
      </c>
      <c r="F42" s="46"/>
      <c r="G42" s="7" t="s">
        <v>6</v>
      </c>
      <c r="I42" s="7"/>
    </row>
    <row r="43" spans="1:11" x14ac:dyDescent="0.3">
      <c r="A43" s="6" t="s">
        <v>8</v>
      </c>
      <c r="B43" s="31" t="s">
        <v>62</v>
      </c>
      <c r="C43" s="2">
        <v>2011</v>
      </c>
      <c r="D43" s="8" t="s">
        <v>162</v>
      </c>
      <c r="E43" s="1">
        <v>80.400000000000006</v>
      </c>
      <c r="F43" s="2">
        <v>85.2</v>
      </c>
      <c r="G43" s="19">
        <f>SUM(E43:F43)</f>
        <v>165.60000000000002</v>
      </c>
    </row>
    <row r="44" spans="1:11" x14ac:dyDescent="0.3">
      <c r="A44" s="6" t="s">
        <v>9</v>
      </c>
      <c r="B44" s="40" t="s">
        <v>63</v>
      </c>
      <c r="C44" s="3">
        <v>2013</v>
      </c>
      <c r="D44" s="4" t="s">
        <v>162</v>
      </c>
      <c r="E44" s="39">
        <v>81.099999999999994</v>
      </c>
      <c r="F44" s="18">
        <v>82</v>
      </c>
      <c r="G44" s="19">
        <f>SUM(E44:F44)</f>
        <v>163.1</v>
      </c>
      <c r="H44" s="27"/>
    </row>
    <row r="45" spans="1:11" x14ac:dyDescent="0.3">
      <c r="A45" s="6"/>
      <c r="B45" s="32"/>
      <c r="C45" s="2"/>
      <c r="D45" s="8"/>
      <c r="E45" s="18"/>
      <c r="F45" s="18"/>
      <c r="G45" s="26"/>
    </row>
    <row r="46" spans="1:11" x14ac:dyDescent="0.3">
      <c r="A46" s="24"/>
      <c r="B46" s="25"/>
      <c r="C46" s="3"/>
      <c r="D46" s="4"/>
      <c r="E46" s="18"/>
      <c r="F46" s="18"/>
      <c r="G46" s="19"/>
      <c r="H46" s="27"/>
      <c r="I46" s="3"/>
      <c r="J46" s="5"/>
    </row>
    <row r="47" spans="1:11" x14ac:dyDescent="0.3">
      <c r="A47" s="24"/>
      <c r="B47" s="31"/>
      <c r="C47" s="2"/>
      <c r="D47" s="8"/>
      <c r="E47" s="18"/>
      <c r="F47" s="18"/>
      <c r="G47" s="19"/>
      <c r="I47" s="3"/>
      <c r="J47" s="5"/>
    </row>
    <row r="48" spans="1:11" x14ac:dyDescent="0.3">
      <c r="A48" s="24"/>
      <c r="B48" s="4"/>
      <c r="C48" s="3"/>
      <c r="D48" s="4"/>
      <c r="E48" s="18"/>
      <c r="F48" s="18"/>
      <c r="G48" s="19"/>
      <c r="H48" s="27"/>
      <c r="I48" s="3"/>
      <c r="J48" s="5"/>
    </row>
    <row r="49" spans="1:7" x14ac:dyDescent="0.3">
      <c r="A49" s="24"/>
      <c r="C49" s="2"/>
      <c r="D49" s="1"/>
      <c r="E49" s="2"/>
      <c r="G49" s="19"/>
    </row>
    <row r="50" spans="1:7" x14ac:dyDescent="0.3">
      <c r="A50" s="24"/>
      <c r="G50" s="19"/>
    </row>
    <row r="51" spans="1:7" x14ac:dyDescent="0.3">
      <c r="A51" s="24"/>
      <c r="G51" s="19"/>
    </row>
    <row r="52" spans="1:7" ht="17.399999999999999" x14ac:dyDescent="0.3">
      <c r="A52" s="24"/>
      <c r="B52" s="29"/>
      <c r="C52" s="29"/>
      <c r="G52" s="19"/>
    </row>
    <row r="53" spans="1:7" x14ac:dyDescent="0.3">
      <c r="A53" s="24"/>
      <c r="G53" s="19"/>
    </row>
    <row r="54" spans="1:7" x14ac:dyDescent="0.3">
      <c r="A54" s="24"/>
      <c r="G54" s="19"/>
    </row>
    <row r="55" spans="1:7" x14ac:dyDescent="0.3">
      <c r="A55" s="24"/>
      <c r="G55" s="19"/>
    </row>
    <row r="56" spans="1:7" x14ac:dyDescent="0.3">
      <c r="A56" s="24"/>
      <c r="G56" s="19"/>
    </row>
    <row r="57" spans="1:7" x14ac:dyDescent="0.3">
      <c r="A57" s="24"/>
      <c r="G57" s="19"/>
    </row>
    <row r="58" spans="1:7" x14ac:dyDescent="0.3">
      <c r="A58" s="24"/>
      <c r="G58" s="19"/>
    </row>
    <row r="59" spans="1:7" x14ac:dyDescent="0.3">
      <c r="A59" s="24"/>
      <c r="G59" s="19"/>
    </row>
    <row r="60" spans="1:7" x14ac:dyDescent="0.3">
      <c r="A60" s="24"/>
      <c r="G60" s="19"/>
    </row>
    <row r="61" spans="1:7" x14ac:dyDescent="0.3">
      <c r="A61" s="24"/>
      <c r="G61" s="19"/>
    </row>
    <row r="62" spans="1:7" x14ac:dyDescent="0.3">
      <c r="A62" s="24"/>
      <c r="G62" s="19"/>
    </row>
  </sheetData>
  <sortState ref="B25:J36">
    <sortCondition descending="1" ref="I25:I36"/>
  </sortState>
  <mergeCells count="9">
    <mergeCell ref="E42:F42"/>
    <mergeCell ref="A1:J1"/>
    <mergeCell ref="A2:J2"/>
    <mergeCell ref="A3:J3"/>
    <mergeCell ref="E8:J8"/>
    <mergeCell ref="E24:H24"/>
    <mergeCell ref="A40:J40"/>
    <mergeCell ref="A6:J6"/>
    <mergeCell ref="A22:J22"/>
  </mergeCells>
  <phoneticPr fontId="9" type="noConversion"/>
  <pageMargins left="0.7" right="0.7" top="0.75" bottom="0.75" header="0.3" footer="0.3"/>
  <pageSetup paperSize="9" scale="75" orientation="portrait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"/>
  <sheetViews>
    <sheetView tabSelected="1" topLeftCell="A5" zoomScale="84" zoomScaleNormal="85" zoomScaleSheetLayoutView="95" workbookViewId="0">
      <selection activeCell="B19" sqref="B19"/>
    </sheetView>
  </sheetViews>
  <sheetFormatPr defaultColWidth="9.109375" defaultRowHeight="15.6" x14ac:dyDescent="0.3"/>
  <cols>
    <col min="1" max="1" width="5.77734375" style="2" bestFit="1" customWidth="1"/>
    <col min="2" max="2" width="24.21875" style="1" bestFit="1" customWidth="1"/>
    <col min="3" max="3" width="9.77734375" style="1" bestFit="1" customWidth="1"/>
    <col min="4" max="4" width="16.33203125" style="2" bestFit="1" customWidth="1"/>
    <col min="5" max="5" width="7.6640625" style="1" customWidth="1"/>
    <col min="6" max="6" width="5.88671875" style="2" customWidth="1"/>
    <col min="7" max="7" width="7.21875" style="2" bestFit="1" customWidth="1"/>
    <col min="8" max="8" width="5.88671875" style="2" customWidth="1"/>
    <col min="9" max="9" width="7.21875" style="2" bestFit="1" customWidth="1"/>
    <col min="10" max="10" width="5.88671875" style="2" customWidth="1"/>
    <col min="11" max="12" width="7.21875" style="1" bestFit="1" customWidth="1"/>
    <col min="13" max="13" width="6.33203125" style="1" bestFit="1" customWidth="1"/>
    <col min="14" max="16384" width="9.109375" style="1"/>
  </cols>
  <sheetData>
    <row r="1" spans="1:13" ht="19.95" customHeight="1" x14ac:dyDescent="0.35">
      <c r="A1" s="47" t="s">
        <v>114</v>
      </c>
      <c r="B1" s="47"/>
      <c r="C1" s="47"/>
      <c r="D1" s="47"/>
      <c r="E1" s="47"/>
      <c r="F1" s="47"/>
      <c r="G1" s="47"/>
      <c r="H1" s="47"/>
      <c r="I1" s="47"/>
      <c r="J1" s="47"/>
      <c r="K1" s="12"/>
    </row>
    <row r="2" spans="1:13" ht="17.399999999999999" x14ac:dyDescent="0.3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12"/>
    </row>
    <row r="3" spans="1:13" ht="13.5" customHeight="1" x14ac:dyDescent="0.3">
      <c r="A3" s="49" t="s">
        <v>115</v>
      </c>
      <c r="B3" s="49"/>
      <c r="C3" s="49"/>
      <c r="D3" s="49"/>
      <c r="E3" s="49"/>
      <c r="F3" s="49"/>
      <c r="G3" s="49"/>
      <c r="H3" s="49"/>
      <c r="I3" s="49"/>
      <c r="J3" s="49"/>
      <c r="K3" s="12"/>
    </row>
    <row r="4" spans="1:13" ht="13.5" customHeight="1" x14ac:dyDescent="0.3">
      <c r="A4" s="17"/>
      <c r="B4" s="17"/>
      <c r="C4" s="17"/>
      <c r="D4" s="17"/>
      <c r="E4" s="17"/>
      <c r="F4" s="17"/>
      <c r="G4" s="17"/>
      <c r="H4" s="17"/>
      <c r="I4" s="17"/>
      <c r="J4" s="17"/>
      <c r="K4" s="12"/>
    </row>
    <row r="5" spans="1:13" ht="13.5" customHeight="1" x14ac:dyDescent="0.3">
      <c r="A5" s="17"/>
      <c r="B5" s="17"/>
      <c r="C5" s="17"/>
      <c r="D5" s="17"/>
      <c r="E5" s="17"/>
      <c r="F5" s="17"/>
      <c r="G5" s="17"/>
      <c r="H5" s="17"/>
      <c r="I5" s="17"/>
      <c r="J5" s="17"/>
      <c r="K5" s="12"/>
    </row>
    <row r="6" spans="1:13" ht="13.5" customHeight="1" x14ac:dyDescent="0.3">
      <c r="A6" s="45" t="s">
        <v>34</v>
      </c>
      <c r="B6" s="45"/>
      <c r="C6" s="45"/>
      <c r="D6" s="45"/>
      <c r="E6" s="45"/>
      <c r="F6" s="45"/>
      <c r="G6" s="45"/>
      <c r="H6" s="45"/>
      <c r="I6" s="45"/>
      <c r="J6" s="45"/>
    </row>
    <row r="7" spans="1:13" ht="13.5" customHeight="1" x14ac:dyDescent="0.3">
      <c r="A7" s="6"/>
      <c r="B7" s="6"/>
      <c r="C7" s="6"/>
      <c r="D7" s="6"/>
      <c r="E7" s="6"/>
      <c r="F7" s="6"/>
      <c r="G7" s="6"/>
      <c r="H7" s="6"/>
      <c r="I7" s="6"/>
      <c r="J7" s="6"/>
    </row>
    <row r="8" spans="1:13" ht="13.5" customHeight="1" x14ac:dyDescent="0.3">
      <c r="A8" s="7" t="s">
        <v>1</v>
      </c>
      <c r="B8" s="7" t="s">
        <v>2</v>
      </c>
      <c r="C8" s="7" t="s">
        <v>3</v>
      </c>
      <c r="D8" s="7" t="s">
        <v>4</v>
      </c>
      <c r="E8" s="46" t="s">
        <v>5</v>
      </c>
      <c r="F8" s="46"/>
      <c r="G8" s="46"/>
      <c r="H8" s="46"/>
      <c r="I8" s="46"/>
      <c r="J8" s="46"/>
      <c r="K8" s="7" t="s">
        <v>6</v>
      </c>
      <c r="L8" s="7" t="s">
        <v>7</v>
      </c>
    </row>
    <row r="9" spans="1:13" x14ac:dyDescent="0.3">
      <c r="A9" s="6" t="s">
        <v>8</v>
      </c>
      <c r="B9" s="31" t="s">
        <v>186</v>
      </c>
      <c r="C9" s="20">
        <v>2001</v>
      </c>
      <c r="D9" s="8" t="s">
        <v>42</v>
      </c>
      <c r="E9" s="2">
        <v>90</v>
      </c>
      <c r="F9" s="2">
        <v>93</v>
      </c>
      <c r="G9" s="2">
        <v>94</v>
      </c>
      <c r="H9" s="2">
        <v>94</v>
      </c>
      <c r="I9" s="2">
        <v>89</v>
      </c>
      <c r="J9" s="2">
        <v>96</v>
      </c>
      <c r="K9" s="6">
        <f t="shared" ref="K9:K23" si="0">SUM(E9:J9)</f>
        <v>556</v>
      </c>
      <c r="L9" s="2" t="str">
        <f t="shared" ref="L9:L23" si="1">IF(K9&gt;=569,"SM",IF(K9&gt;=563,"M",IF(K9&gt;=540,"I",IF(K9&gt;=503,"II",""))))</f>
        <v>I</v>
      </c>
      <c r="M9" s="1" t="s">
        <v>116</v>
      </c>
    </row>
    <row r="10" spans="1:13" x14ac:dyDescent="0.3">
      <c r="A10" s="6" t="s">
        <v>9</v>
      </c>
      <c r="B10" s="31" t="s">
        <v>140</v>
      </c>
      <c r="C10" s="20">
        <v>2009</v>
      </c>
      <c r="D10" s="8" t="s">
        <v>162</v>
      </c>
      <c r="E10" s="2">
        <v>93</v>
      </c>
      <c r="F10" s="2">
        <v>91</v>
      </c>
      <c r="G10" s="2">
        <v>94</v>
      </c>
      <c r="H10" s="2">
        <v>92</v>
      </c>
      <c r="I10" s="2">
        <v>97</v>
      </c>
      <c r="J10" s="2">
        <v>88</v>
      </c>
      <c r="K10" s="6">
        <f t="shared" si="0"/>
        <v>555</v>
      </c>
      <c r="L10" s="2" t="str">
        <f t="shared" si="1"/>
        <v>I</v>
      </c>
      <c r="M10" s="1" t="s">
        <v>127</v>
      </c>
    </row>
    <row r="11" spans="1:13" x14ac:dyDescent="0.3">
      <c r="A11" s="6" t="s">
        <v>10</v>
      </c>
      <c r="B11" s="31" t="s">
        <v>141</v>
      </c>
      <c r="C11" s="20">
        <v>2003</v>
      </c>
      <c r="D11" s="8" t="s">
        <v>89</v>
      </c>
      <c r="E11" s="2">
        <v>94</v>
      </c>
      <c r="F11" s="2">
        <v>94</v>
      </c>
      <c r="G11" s="2">
        <v>89</v>
      </c>
      <c r="H11" s="2">
        <v>93</v>
      </c>
      <c r="I11" s="2">
        <v>94</v>
      </c>
      <c r="J11" s="2">
        <v>89</v>
      </c>
      <c r="K11" s="6">
        <f t="shared" si="0"/>
        <v>553</v>
      </c>
      <c r="L11" s="2" t="str">
        <f t="shared" si="1"/>
        <v>I</v>
      </c>
      <c r="M11" s="1" t="s">
        <v>133</v>
      </c>
    </row>
    <row r="12" spans="1:13" x14ac:dyDescent="0.3">
      <c r="A12" s="24" t="s">
        <v>11</v>
      </c>
      <c r="B12" s="32" t="s">
        <v>198</v>
      </c>
      <c r="C12" s="20">
        <v>1977</v>
      </c>
      <c r="D12" s="8" t="s">
        <v>111</v>
      </c>
      <c r="E12" s="2">
        <v>88</v>
      </c>
      <c r="F12" s="2">
        <v>88</v>
      </c>
      <c r="G12" s="2">
        <v>90</v>
      </c>
      <c r="H12" s="2">
        <v>89</v>
      </c>
      <c r="I12" s="2">
        <v>87</v>
      </c>
      <c r="J12" s="2">
        <v>93</v>
      </c>
      <c r="K12" s="6">
        <f t="shared" si="0"/>
        <v>535</v>
      </c>
      <c r="L12" s="2" t="str">
        <f t="shared" si="1"/>
        <v>II</v>
      </c>
      <c r="M12" s="1" t="s">
        <v>123</v>
      </c>
    </row>
    <row r="13" spans="1:13" x14ac:dyDescent="0.3">
      <c r="A13" s="24" t="s">
        <v>12</v>
      </c>
      <c r="B13" s="32" t="s">
        <v>95</v>
      </c>
      <c r="C13" s="20">
        <v>1985</v>
      </c>
      <c r="D13" s="8" t="s">
        <v>65</v>
      </c>
      <c r="E13" s="2">
        <v>85</v>
      </c>
      <c r="F13" s="2">
        <v>91</v>
      </c>
      <c r="G13" s="2">
        <v>94</v>
      </c>
      <c r="H13" s="2">
        <v>89</v>
      </c>
      <c r="I13" s="2">
        <v>87</v>
      </c>
      <c r="J13" s="2">
        <v>89</v>
      </c>
      <c r="K13" s="6">
        <f t="shared" si="0"/>
        <v>535</v>
      </c>
      <c r="L13" s="2" t="str">
        <f t="shared" si="1"/>
        <v>II</v>
      </c>
      <c r="M13" s="33" t="s">
        <v>138</v>
      </c>
    </row>
    <row r="14" spans="1:13" x14ac:dyDescent="0.3">
      <c r="A14" s="24" t="s">
        <v>13</v>
      </c>
      <c r="B14" s="32" t="s">
        <v>76</v>
      </c>
      <c r="C14" s="20">
        <v>2007</v>
      </c>
      <c r="D14" s="8" t="s">
        <v>65</v>
      </c>
      <c r="E14" s="2">
        <v>92</v>
      </c>
      <c r="F14" s="2">
        <v>86</v>
      </c>
      <c r="G14" s="2">
        <v>91</v>
      </c>
      <c r="H14" s="2">
        <v>92</v>
      </c>
      <c r="I14" s="2">
        <v>83</v>
      </c>
      <c r="J14" s="2">
        <v>85</v>
      </c>
      <c r="K14" s="6">
        <f t="shared" si="0"/>
        <v>529</v>
      </c>
      <c r="L14" s="2" t="str">
        <f t="shared" si="1"/>
        <v>II</v>
      </c>
      <c r="M14" s="1" t="s">
        <v>138</v>
      </c>
    </row>
    <row r="15" spans="1:13" x14ac:dyDescent="0.3">
      <c r="A15" s="24" t="s">
        <v>14</v>
      </c>
      <c r="B15" s="32" t="s">
        <v>47</v>
      </c>
      <c r="C15" s="20">
        <v>1973</v>
      </c>
      <c r="D15" s="8" t="s">
        <v>40</v>
      </c>
      <c r="E15" s="2">
        <v>87</v>
      </c>
      <c r="F15" s="2">
        <v>83</v>
      </c>
      <c r="G15" s="2">
        <v>89</v>
      </c>
      <c r="H15" s="2">
        <v>83</v>
      </c>
      <c r="I15" s="2">
        <v>93</v>
      </c>
      <c r="J15" s="2">
        <v>90</v>
      </c>
      <c r="K15" s="6">
        <f t="shared" si="0"/>
        <v>525</v>
      </c>
      <c r="L15" s="2" t="str">
        <f t="shared" si="1"/>
        <v>II</v>
      </c>
      <c r="M15" s="1" t="s">
        <v>139</v>
      </c>
    </row>
    <row r="16" spans="1:13" x14ac:dyDescent="0.3">
      <c r="A16" s="24" t="s">
        <v>15</v>
      </c>
      <c r="B16" s="32" t="s">
        <v>48</v>
      </c>
      <c r="C16" s="20">
        <v>2006</v>
      </c>
      <c r="D16" s="8" t="s">
        <v>40</v>
      </c>
      <c r="E16" s="2">
        <v>82</v>
      </c>
      <c r="F16" s="2">
        <v>87</v>
      </c>
      <c r="G16" s="2">
        <v>92</v>
      </c>
      <c r="H16" s="2">
        <v>88</v>
      </c>
      <c r="I16" s="2">
        <v>85</v>
      </c>
      <c r="J16" s="2">
        <v>87</v>
      </c>
      <c r="K16" s="6">
        <f t="shared" si="0"/>
        <v>521</v>
      </c>
      <c r="L16" s="2" t="str">
        <f t="shared" si="1"/>
        <v>II</v>
      </c>
      <c r="M16" s="1" t="s">
        <v>176</v>
      </c>
    </row>
    <row r="17" spans="1:13" x14ac:dyDescent="0.3">
      <c r="A17" s="24" t="s">
        <v>16</v>
      </c>
      <c r="B17" s="32" t="s">
        <v>77</v>
      </c>
      <c r="C17" s="20">
        <v>2010</v>
      </c>
      <c r="D17" s="8" t="s">
        <v>89</v>
      </c>
      <c r="E17" s="2">
        <v>87</v>
      </c>
      <c r="F17" s="2">
        <v>88</v>
      </c>
      <c r="G17" s="2">
        <v>87</v>
      </c>
      <c r="H17" s="2">
        <v>83</v>
      </c>
      <c r="I17" s="2">
        <v>85</v>
      </c>
      <c r="J17" s="2">
        <v>88</v>
      </c>
      <c r="K17" s="6">
        <f t="shared" si="0"/>
        <v>518</v>
      </c>
      <c r="L17" s="2" t="str">
        <f t="shared" si="1"/>
        <v>II</v>
      </c>
      <c r="M17" s="1" t="s">
        <v>125</v>
      </c>
    </row>
    <row r="18" spans="1:13" x14ac:dyDescent="0.3">
      <c r="A18" s="24" t="s">
        <v>17</v>
      </c>
      <c r="B18" s="32" t="s">
        <v>49</v>
      </c>
      <c r="C18" s="20">
        <v>2000</v>
      </c>
      <c r="D18" s="8" t="s">
        <v>162</v>
      </c>
      <c r="E18" s="2">
        <v>83</v>
      </c>
      <c r="F18" s="2">
        <v>83</v>
      </c>
      <c r="G18" s="2">
        <v>82</v>
      </c>
      <c r="H18" s="2">
        <v>95</v>
      </c>
      <c r="I18" s="2">
        <v>89</v>
      </c>
      <c r="J18" s="2">
        <v>85</v>
      </c>
      <c r="K18" s="6">
        <f t="shared" si="0"/>
        <v>517</v>
      </c>
      <c r="L18" s="2" t="str">
        <f t="shared" si="1"/>
        <v>II</v>
      </c>
      <c r="M18" s="1" t="s">
        <v>118</v>
      </c>
    </row>
    <row r="19" spans="1:13" x14ac:dyDescent="0.3">
      <c r="A19" s="24" t="s">
        <v>18</v>
      </c>
      <c r="B19" s="32" t="s">
        <v>229</v>
      </c>
      <c r="C19" s="20">
        <v>1981</v>
      </c>
      <c r="D19" s="8" t="s">
        <v>65</v>
      </c>
      <c r="E19" s="2">
        <v>90</v>
      </c>
      <c r="F19" s="2">
        <v>88</v>
      </c>
      <c r="G19" s="2">
        <v>84</v>
      </c>
      <c r="H19" s="2">
        <v>83</v>
      </c>
      <c r="I19" s="2">
        <v>84</v>
      </c>
      <c r="J19" s="2">
        <v>85</v>
      </c>
      <c r="K19" s="6">
        <f t="shared" si="0"/>
        <v>514</v>
      </c>
      <c r="L19" s="2" t="str">
        <f t="shared" si="1"/>
        <v>II</v>
      </c>
      <c r="M19" s="33" t="s">
        <v>139</v>
      </c>
    </row>
    <row r="20" spans="1:13" x14ac:dyDescent="0.3">
      <c r="A20" s="24" t="s">
        <v>19</v>
      </c>
      <c r="B20" s="32" t="s">
        <v>164</v>
      </c>
      <c r="C20" s="20">
        <v>2003</v>
      </c>
      <c r="D20" s="8" t="s">
        <v>156</v>
      </c>
      <c r="E20" s="2">
        <v>83</v>
      </c>
      <c r="F20" s="2">
        <v>84</v>
      </c>
      <c r="G20" s="2">
        <v>88</v>
      </c>
      <c r="H20" s="2">
        <v>88</v>
      </c>
      <c r="I20" s="2">
        <v>81</v>
      </c>
      <c r="J20" s="2">
        <v>82</v>
      </c>
      <c r="K20" s="6">
        <f t="shared" si="0"/>
        <v>506</v>
      </c>
      <c r="L20" s="2" t="str">
        <f t="shared" si="1"/>
        <v>II</v>
      </c>
      <c r="M20" s="1" t="s">
        <v>121</v>
      </c>
    </row>
    <row r="21" spans="1:13" x14ac:dyDescent="0.3">
      <c r="A21" s="24" t="s">
        <v>91</v>
      </c>
      <c r="B21" s="32" t="s">
        <v>211</v>
      </c>
      <c r="C21" s="20">
        <v>2005</v>
      </c>
      <c r="D21" s="8" t="s">
        <v>40</v>
      </c>
      <c r="E21" s="2">
        <v>80</v>
      </c>
      <c r="F21" s="2">
        <v>83</v>
      </c>
      <c r="G21" s="2">
        <v>86</v>
      </c>
      <c r="H21" s="2">
        <v>90</v>
      </c>
      <c r="I21" s="2">
        <v>80</v>
      </c>
      <c r="J21" s="2">
        <v>87</v>
      </c>
      <c r="K21" s="6">
        <f t="shared" si="0"/>
        <v>506</v>
      </c>
      <c r="L21" s="2" t="str">
        <f t="shared" si="1"/>
        <v>II</v>
      </c>
      <c r="M21" s="1" t="s">
        <v>125</v>
      </c>
    </row>
    <row r="22" spans="1:13" x14ac:dyDescent="0.3">
      <c r="A22" s="24" t="s">
        <v>92</v>
      </c>
      <c r="B22" s="32" t="s">
        <v>212</v>
      </c>
      <c r="C22" s="20">
        <v>2003</v>
      </c>
      <c r="D22" s="8" t="s">
        <v>162</v>
      </c>
      <c r="E22" s="2">
        <v>74</v>
      </c>
      <c r="F22" s="2">
        <v>68</v>
      </c>
      <c r="G22" s="2">
        <v>66</v>
      </c>
      <c r="H22" s="2">
        <v>79</v>
      </c>
      <c r="I22" s="2">
        <v>65</v>
      </c>
      <c r="J22" s="2">
        <v>69</v>
      </c>
      <c r="K22" s="6">
        <f t="shared" si="0"/>
        <v>421</v>
      </c>
      <c r="L22" s="2" t="str">
        <f t="shared" si="1"/>
        <v/>
      </c>
      <c r="M22" s="1" t="s">
        <v>171</v>
      </c>
    </row>
    <row r="23" spans="1:13" x14ac:dyDescent="0.3">
      <c r="A23" s="24" t="s">
        <v>93</v>
      </c>
      <c r="B23" s="32" t="s">
        <v>221</v>
      </c>
      <c r="C23" s="20">
        <v>1987</v>
      </c>
      <c r="D23" s="8" t="s">
        <v>162</v>
      </c>
      <c r="E23" s="2">
        <v>59</v>
      </c>
      <c r="F23" s="2">
        <v>57</v>
      </c>
      <c r="G23" s="2">
        <v>64</v>
      </c>
      <c r="H23" s="2">
        <v>73</v>
      </c>
      <c r="I23" s="2">
        <v>63</v>
      </c>
      <c r="J23" s="2">
        <v>63</v>
      </c>
      <c r="K23" s="6">
        <f t="shared" si="0"/>
        <v>379</v>
      </c>
      <c r="L23" s="2" t="str">
        <f t="shared" si="1"/>
        <v/>
      </c>
      <c r="M23" s="33" t="s">
        <v>125</v>
      </c>
    </row>
    <row r="24" spans="1:13" x14ac:dyDescent="0.3">
      <c r="A24" s="24"/>
      <c r="B24" s="31"/>
      <c r="C24" s="20"/>
      <c r="D24" s="8"/>
      <c r="E24" s="2"/>
      <c r="K24" s="6"/>
      <c r="L24" s="2"/>
    </row>
    <row r="25" spans="1:13" x14ac:dyDescent="0.3">
      <c r="A25" s="24"/>
    </row>
    <row r="26" spans="1:13" x14ac:dyDescent="0.3">
      <c r="A26" s="24"/>
      <c r="B26" s="23"/>
      <c r="C26" s="20"/>
      <c r="D26" s="8"/>
      <c r="E26" s="2"/>
      <c r="K26" s="6"/>
      <c r="L26" s="2"/>
    </row>
    <row r="27" spans="1:13" x14ac:dyDescent="0.3">
      <c r="A27" s="45" t="s">
        <v>28</v>
      </c>
      <c r="B27" s="45"/>
      <c r="C27" s="45"/>
      <c r="D27" s="45"/>
      <c r="E27" s="45"/>
      <c r="F27" s="45"/>
      <c r="G27" s="45"/>
      <c r="H27" s="45"/>
      <c r="I27" s="45"/>
      <c r="J27" s="45"/>
    </row>
    <row r="28" spans="1:13" x14ac:dyDescent="0.3">
      <c r="A28" s="6"/>
      <c r="B28" s="6"/>
      <c r="C28" s="6"/>
      <c r="D28" s="6"/>
      <c r="E28" s="6"/>
      <c r="F28" s="6"/>
      <c r="G28" s="6"/>
      <c r="H28" s="6"/>
      <c r="I28" s="6"/>
      <c r="J28" s="6"/>
    </row>
    <row r="29" spans="1:13" x14ac:dyDescent="0.3">
      <c r="A29" s="7" t="s">
        <v>1</v>
      </c>
      <c r="B29" s="7" t="s">
        <v>2</v>
      </c>
      <c r="C29" s="7" t="s">
        <v>3</v>
      </c>
      <c r="D29" s="7" t="s">
        <v>4</v>
      </c>
      <c r="E29" s="46" t="s">
        <v>5</v>
      </c>
      <c r="F29" s="46"/>
      <c r="G29" s="46"/>
      <c r="H29" s="46"/>
      <c r="I29" s="7" t="s">
        <v>6</v>
      </c>
      <c r="J29" s="7" t="s">
        <v>7</v>
      </c>
    </row>
    <row r="30" spans="1:13" x14ac:dyDescent="0.3">
      <c r="A30" s="6" t="s">
        <v>8</v>
      </c>
      <c r="B30" s="31" t="s">
        <v>183</v>
      </c>
      <c r="C30" s="2">
        <v>2010</v>
      </c>
      <c r="D30" s="1" t="s">
        <v>42</v>
      </c>
      <c r="E30" s="2">
        <v>93</v>
      </c>
      <c r="F30" s="2">
        <v>91</v>
      </c>
      <c r="G30" s="2">
        <v>85</v>
      </c>
      <c r="H30" s="2">
        <v>92</v>
      </c>
      <c r="I30" s="6">
        <f t="shared" ref="I30:I38" si="2">SUM(E30:H30)</f>
        <v>361</v>
      </c>
      <c r="J30" s="2" t="str">
        <f t="shared" ref="J30:J38" si="3">IF(I30&gt;=375,"M",IF(I30&gt;=360,"I",IF(I30&gt;=335,"II",IF(I30&gt;=300,"III",""))))</f>
        <v>I</v>
      </c>
      <c r="K30" s="33" t="s">
        <v>139</v>
      </c>
    </row>
    <row r="31" spans="1:13" x14ac:dyDescent="0.3">
      <c r="A31" s="6" t="s">
        <v>9</v>
      </c>
      <c r="B31" s="31" t="s">
        <v>206</v>
      </c>
      <c r="C31" s="2">
        <v>2009</v>
      </c>
      <c r="D31" s="1" t="s">
        <v>204</v>
      </c>
      <c r="E31" s="2">
        <v>87</v>
      </c>
      <c r="F31" s="2">
        <v>95</v>
      </c>
      <c r="G31" s="2">
        <v>87</v>
      </c>
      <c r="H31" s="2">
        <v>92</v>
      </c>
      <c r="I31" s="6">
        <f t="shared" si="2"/>
        <v>361</v>
      </c>
      <c r="J31" s="2" t="str">
        <f t="shared" si="3"/>
        <v>I</v>
      </c>
      <c r="K31" s="33" t="s">
        <v>121</v>
      </c>
    </row>
    <row r="32" spans="1:13" x14ac:dyDescent="0.3">
      <c r="A32" s="6" t="s">
        <v>10</v>
      </c>
      <c r="B32" s="31" t="s">
        <v>205</v>
      </c>
      <c r="C32" s="2">
        <v>2009</v>
      </c>
      <c r="D32" s="1" t="s">
        <v>40</v>
      </c>
      <c r="E32" s="2">
        <v>87</v>
      </c>
      <c r="F32" s="2">
        <v>91</v>
      </c>
      <c r="G32" s="2">
        <v>89</v>
      </c>
      <c r="H32" s="2">
        <v>90</v>
      </c>
      <c r="I32" s="6">
        <f t="shared" si="2"/>
        <v>357</v>
      </c>
      <c r="J32" s="2" t="str">
        <f t="shared" si="3"/>
        <v>II</v>
      </c>
      <c r="K32" s="33" t="s">
        <v>121</v>
      </c>
    </row>
    <row r="33" spans="1:11" x14ac:dyDescent="0.3">
      <c r="A33" s="24" t="s">
        <v>11</v>
      </c>
      <c r="B33" s="32" t="s">
        <v>202</v>
      </c>
      <c r="C33" s="2">
        <v>2008</v>
      </c>
      <c r="D33" s="1" t="s">
        <v>40</v>
      </c>
      <c r="E33" s="2">
        <v>81</v>
      </c>
      <c r="F33" s="2">
        <v>88</v>
      </c>
      <c r="G33" s="2">
        <v>91</v>
      </c>
      <c r="H33" s="2">
        <v>88</v>
      </c>
      <c r="I33" s="6">
        <f t="shared" si="2"/>
        <v>348</v>
      </c>
      <c r="J33" s="2" t="str">
        <f t="shared" si="3"/>
        <v>II</v>
      </c>
      <c r="K33" s="33" t="s">
        <v>121</v>
      </c>
    </row>
    <row r="34" spans="1:11" x14ac:dyDescent="0.3">
      <c r="A34" s="24" t="s">
        <v>12</v>
      </c>
      <c r="B34" s="1" t="s">
        <v>39</v>
      </c>
      <c r="C34" s="2">
        <v>2009</v>
      </c>
      <c r="D34" s="1" t="s">
        <v>162</v>
      </c>
      <c r="E34" s="2">
        <v>88</v>
      </c>
      <c r="F34" s="2">
        <v>86</v>
      </c>
      <c r="G34" s="2">
        <v>86</v>
      </c>
      <c r="H34" s="2">
        <v>87</v>
      </c>
      <c r="I34" s="6">
        <f t="shared" si="2"/>
        <v>347</v>
      </c>
      <c r="J34" s="2" t="str">
        <f t="shared" si="3"/>
        <v>II</v>
      </c>
      <c r="K34" s="1" t="s">
        <v>138</v>
      </c>
    </row>
    <row r="35" spans="1:11" x14ac:dyDescent="0.3">
      <c r="A35" s="24" t="s">
        <v>13</v>
      </c>
      <c r="B35" s="4" t="s">
        <v>77</v>
      </c>
      <c r="C35" s="3">
        <v>2010</v>
      </c>
      <c r="D35" s="4" t="s">
        <v>89</v>
      </c>
      <c r="E35" s="2">
        <v>91</v>
      </c>
      <c r="F35" s="2">
        <v>85</v>
      </c>
      <c r="G35" s="2">
        <v>88</v>
      </c>
      <c r="H35" s="2">
        <v>82</v>
      </c>
      <c r="I35" s="6">
        <f t="shared" si="2"/>
        <v>346</v>
      </c>
      <c r="J35" s="2" t="str">
        <f t="shared" si="3"/>
        <v>II</v>
      </c>
      <c r="K35" s="1" t="s">
        <v>138</v>
      </c>
    </row>
    <row r="36" spans="1:11" x14ac:dyDescent="0.3">
      <c r="A36" s="24" t="s">
        <v>14</v>
      </c>
      <c r="B36" s="32" t="s">
        <v>203</v>
      </c>
      <c r="C36" s="2">
        <v>2006</v>
      </c>
      <c r="D36" s="1" t="s">
        <v>204</v>
      </c>
      <c r="E36" s="2">
        <v>88</v>
      </c>
      <c r="F36" s="2">
        <v>83</v>
      </c>
      <c r="G36" s="2">
        <v>85</v>
      </c>
      <c r="H36" s="2">
        <v>87</v>
      </c>
      <c r="I36" s="6">
        <f t="shared" si="2"/>
        <v>343</v>
      </c>
      <c r="J36" s="2" t="str">
        <f t="shared" si="3"/>
        <v>II</v>
      </c>
      <c r="K36" s="33" t="s">
        <v>121</v>
      </c>
    </row>
    <row r="37" spans="1:11" x14ac:dyDescent="0.3">
      <c r="A37" s="24" t="s">
        <v>15</v>
      </c>
      <c r="B37" s="32" t="s">
        <v>182</v>
      </c>
      <c r="C37" s="2">
        <v>2009</v>
      </c>
      <c r="D37" s="1" t="s">
        <v>162</v>
      </c>
      <c r="E37" s="2">
        <v>80</v>
      </c>
      <c r="F37" s="2">
        <v>81</v>
      </c>
      <c r="G37" s="2">
        <v>85</v>
      </c>
      <c r="H37" s="2">
        <v>83</v>
      </c>
      <c r="I37" s="6">
        <f t="shared" si="2"/>
        <v>329</v>
      </c>
      <c r="J37" s="2" t="str">
        <f t="shared" si="3"/>
        <v>III</v>
      </c>
      <c r="K37" s="33" t="s">
        <v>125</v>
      </c>
    </row>
    <row r="38" spans="1:11" x14ac:dyDescent="0.3">
      <c r="A38" s="24" t="s">
        <v>16</v>
      </c>
      <c r="B38" s="32" t="s">
        <v>94</v>
      </c>
      <c r="C38" s="2">
        <v>2014</v>
      </c>
      <c r="D38" s="1" t="s">
        <v>156</v>
      </c>
      <c r="E38" s="2">
        <v>73</v>
      </c>
      <c r="F38" s="2">
        <v>73</v>
      </c>
      <c r="G38" s="2">
        <v>81</v>
      </c>
      <c r="H38" s="2">
        <v>66</v>
      </c>
      <c r="I38" s="6">
        <f t="shared" si="2"/>
        <v>293</v>
      </c>
      <c r="J38" s="2" t="str">
        <f t="shared" si="3"/>
        <v/>
      </c>
      <c r="K38" s="33" t="s">
        <v>125</v>
      </c>
    </row>
    <row r="39" spans="1:11" x14ac:dyDescent="0.3">
      <c r="A39" s="24"/>
      <c r="B39" s="10"/>
      <c r="C39" s="2"/>
      <c r="D39" s="1"/>
      <c r="E39" s="2"/>
      <c r="I39" s="6"/>
    </row>
    <row r="40" spans="1:11" x14ac:dyDescent="0.3">
      <c r="A40" s="24"/>
      <c r="B40" s="4"/>
      <c r="C40" s="3"/>
      <c r="D40" s="4"/>
      <c r="E40" s="2"/>
      <c r="I40" s="6"/>
      <c r="K40" s="27"/>
    </row>
    <row r="41" spans="1:11" x14ac:dyDescent="0.3">
      <c r="A41" s="24"/>
      <c r="B41" s="23"/>
      <c r="C41" s="2"/>
      <c r="D41" s="1"/>
      <c r="E41" s="2"/>
      <c r="I41" s="6"/>
      <c r="K41" s="27"/>
    </row>
    <row r="42" spans="1:11" x14ac:dyDescent="0.3">
      <c r="A42" s="45" t="s">
        <v>29</v>
      </c>
      <c r="B42" s="45"/>
      <c r="C42" s="45"/>
      <c r="D42" s="45"/>
      <c r="E42" s="45"/>
      <c r="F42" s="45"/>
      <c r="G42" s="45"/>
      <c r="H42" s="45"/>
      <c r="I42" s="45"/>
      <c r="J42" s="45"/>
    </row>
    <row r="44" spans="1:11" x14ac:dyDescent="0.3">
      <c r="A44" s="7" t="s">
        <v>1</v>
      </c>
      <c r="B44" s="7" t="s">
        <v>2</v>
      </c>
      <c r="C44" s="7" t="s">
        <v>3</v>
      </c>
      <c r="D44" s="7" t="s">
        <v>4</v>
      </c>
      <c r="E44" s="46" t="s">
        <v>5</v>
      </c>
      <c r="F44" s="46"/>
      <c r="G44" s="7" t="s">
        <v>6</v>
      </c>
      <c r="I44" s="7"/>
    </row>
    <row r="45" spans="1:11" x14ac:dyDescent="0.3">
      <c r="A45" s="6" t="s">
        <v>8</v>
      </c>
      <c r="B45" s="31" t="s">
        <v>142</v>
      </c>
      <c r="C45" s="8">
        <v>2011</v>
      </c>
      <c r="D45" s="1" t="s">
        <v>162</v>
      </c>
      <c r="E45" s="2">
        <v>75</v>
      </c>
      <c r="F45" s="2">
        <v>69</v>
      </c>
      <c r="G45" s="6">
        <f>SUM(E45:F45)</f>
        <v>144</v>
      </c>
      <c r="H45" s="2" t="s">
        <v>120</v>
      </c>
    </row>
    <row r="46" spans="1:11" x14ac:dyDescent="0.3">
      <c r="A46" s="6"/>
      <c r="B46" s="10"/>
      <c r="C46" s="2"/>
      <c r="D46" s="8"/>
      <c r="E46" s="2"/>
      <c r="G46" s="6"/>
    </row>
    <row r="47" spans="1:11" x14ac:dyDescent="0.3">
      <c r="A47" s="6"/>
      <c r="B47" s="25"/>
      <c r="C47" s="3"/>
      <c r="D47" s="4"/>
      <c r="E47" s="2"/>
      <c r="G47" s="6"/>
    </row>
    <row r="48" spans="1:11" x14ac:dyDescent="0.3">
      <c r="A48" s="24"/>
      <c r="B48" s="10"/>
      <c r="C48" s="2"/>
      <c r="D48" s="8"/>
      <c r="E48" s="2"/>
      <c r="G48" s="6"/>
    </row>
    <row r="49" spans="1:7" x14ac:dyDescent="0.3">
      <c r="A49" s="24"/>
      <c r="G49" s="6"/>
    </row>
    <row r="50" spans="1:7" x14ac:dyDescent="0.3">
      <c r="A50" s="24"/>
      <c r="G50" s="6"/>
    </row>
    <row r="51" spans="1:7" ht="17.399999999999999" x14ac:dyDescent="0.3">
      <c r="A51" s="24"/>
      <c r="B51" s="29"/>
      <c r="G51" s="6"/>
    </row>
    <row r="52" spans="1:7" x14ac:dyDescent="0.3">
      <c r="A52" s="24"/>
      <c r="G52" s="6"/>
    </row>
    <row r="53" spans="1:7" x14ac:dyDescent="0.3">
      <c r="A53" s="24"/>
      <c r="G53" s="6"/>
    </row>
    <row r="54" spans="1:7" x14ac:dyDescent="0.3">
      <c r="A54" s="24"/>
      <c r="G54" s="6"/>
    </row>
    <row r="55" spans="1:7" x14ac:dyDescent="0.3">
      <c r="A55" s="24"/>
      <c r="G55" s="6"/>
    </row>
    <row r="56" spans="1:7" x14ac:dyDescent="0.3">
      <c r="A56" s="24"/>
      <c r="G56" s="6"/>
    </row>
    <row r="57" spans="1:7" x14ac:dyDescent="0.3">
      <c r="A57" s="24"/>
      <c r="G57" s="6"/>
    </row>
    <row r="58" spans="1:7" x14ac:dyDescent="0.3">
      <c r="A58" s="24"/>
      <c r="G58" s="6"/>
    </row>
    <row r="59" spans="1:7" x14ac:dyDescent="0.3">
      <c r="A59" s="24"/>
      <c r="G59" s="6"/>
    </row>
    <row r="60" spans="1:7" x14ac:dyDescent="0.3">
      <c r="A60" s="24"/>
      <c r="G60" s="6"/>
    </row>
    <row r="61" spans="1:7" x14ac:dyDescent="0.3">
      <c r="A61" s="24"/>
      <c r="G61" s="6"/>
    </row>
    <row r="62" spans="1:7" x14ac:dyDescent="0.3">
      <c r="A62" s="24"/>
      <c r="G62" s="6"/>
    </row>
    <row r="63" spans="1:7" x14ac:dyDescent="0.3">
      <c r="A63" s="24"/>
      <c r="G63" s="6"/>
    </row>
    <row r="64" spans="1:7" x14ac:dyDescent="0.3">
      <c r="A64" s="24"/>
      <c r="G64" s="6"/>
    </row>
  </sheetData>
  <sortState ref="B30:K41">
    <sortCondition descending="1" ref="I30:I41"/>
  </sortState>
  <mergeCells count="9">
    <mergeCell ref="E44:F44"/>
    <mergeCell ref="A1:J1"/>
    <mergeCell ref="A2:J2"/>
    <mergeCell ref="A3:J3"/>
    <mergeCell ref="A6:J6"/>
    <mergeCell ref="E8:J8"/>
    <mergeCell ref="A42:J42"/>
    <mergeCell ref="A27:J27"/>
    <mergeCell ref="E29:H29"/>
  </mergeCells>
  <pageMargins left="0.7" right="0.7" top="0.75" bottom="0.75" header="0.3" footer="0.3"/>
  <pageSetup paperSize="9" scale="97" orientation="portrait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0"/>
  <sheetViews>
    <sheetView topLeftCell="A17" zoomScaleNormal="100" workbookViewId="0">
      <selection activeCell="D46" sqref="D46"/>
    </sheetView>
  </sheetViews>
  <sheetFormatPr defaultColWidth="9.109375" defaultRowHeight="15.6" x14ac:dyDescent="0.3"/>
  <cols>
    <col min="1" max="1" width="5.77734375" style="2" bestFit="1" customWidth="1"/>
    <col min="2" max="2" width="24.44140625" style="1" bestFit="1" customWidth="1"/>
    <col min="3" max="3" width="11.109375" style="1" customWidth="1"/>
    <col min="4" max="4" width="14.88671875" style="2" bestFit="1" customWidth="1"/>
    <col min="5" max="5" width="5.6640625" style="1" customWidth="1"/>
    <col min="6" max="6" width="5.6640625" style="2" customWidth="1"/>
    <col min="7" max="7" width="7.21875" style="2" bestFit="1" customWidth="1"/>
    <col min="8" max="8" width="5.6640625" style="2" customWidth="1"/>
    <col min="9" max="9" width="7.21875" style="2" bestFit="1" customWidth="1"/>
    <col min="10" max="10" width="5.6640625" style="2" customWidth="1"/>
    <col min="11" max="12" width="7.21875" style="1" bestFit="1" customWidth="1"/>
    <col min="13" max="13" width="6.33203125" style="1" bestFit="1" customWidth="1"/>
    <col min="14" max="16384" width="9.109375" style="1"/>
  </cols>
  <sheetData>
    <row r="1" spans="1:13" ht="19.95" customHeight="1" x14ac:dyDescent="0.35">
      <c r="A1" s="47" t="s">
        <v>114</v>
      </c>
      <c r="B1" s="47"/>
      <c r="C1" s="47"/>
      <c r="D1" s="47"/>
      <c r="E1" s="47"/>
      <c r="F1" s="47"/>
      <c r="G1" s="47"/>
      <c r="H1" s="47"/>
      <c r="I1" s="47"/>
      <c r="J1" s="47"/>
      <c r="K1" s="12"/>
    </row>
    <row r="2" spans="1:13" ht="17.399999999999999" x14ac:dyDescent="0.3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12"/>
    </row>
    <row r="3" spans="1:13" ht="13.5" customHeight="1" x14ac:dyDescent="0.3">
      <c r="A3" s="49" t="s">
        <v>115</v>
      </c>
      <c r="B3" s="49"/>
      <c r="C3" s="49"/>
      <c r="D3" s="49"/>
      <c r="E3" s="49"/>
      <c r="F3" s="49"/>
      <c r="G3" s="49"/>
      <c r="H3" s="49"/>
      <c r="I3" s="49"/>
      <c r="J3" s="49"/>
      <c r="K3" s="12"/>
    </row>
    <row r="4" spans="1:13" ht="13.5" customHeight="1" x14ac:dyDescent="0.3">
      <c r="A4" s="17"/>
      <c r="B4" s="17"/>
      <c r="C4" s="17"/>
      <c r="D4" s="17"/>
      <c r="E4" s="17"/>
      <c r="F4" s="17"/>
      <c r="G4" s="17"/>
      <c r="H4" s="17"/>
      <c r="I4" s="17"/>
      <c r="J4" s="17"/>
      <c r="K4" s="12"/>
    </row>
    <row r="5" spans="1:13" ht="13.5" customHeight="1" x14ac:dyDescent="0.3">
      <c r="A5" s="17"/>
      <c r="B5" s="17"/>
      <c r="C5" s="17"/>
      <c r="D5" s="17"/>
      <c r="E5" s="17"/>
      <c r="F5" s="17"/>
      <c r="G5" s="17"/>
      <c r="H5" s="17"/>
      <c r="I5" s="17"/>
      <c r="J5" s="17"/>
      <c r="K5" s="12"/>
    </row>
    <row r="6" spans="1:13" ht="13.5" customHeight="1" x14ac:dyDescent="0.3">
      <c r="A6" s="45" t="s">
        <v>35</v>
      </c>
      <c r="B6" s="45"/>
      <c r="C6" s="45"/>
      <c r="D6" s="45"/>
      <c r="E6" s="45"/>
      <c r="F6" s="45"/>
      <c r="G6" s="45"/>
      <c r="H6" s="45"/>
      <c r="I6" s="45"/>
      <c r="J6" s="45"/>
    </row>
    <row r="7" spans="1:13" ht="13.5" customHeight="1" x14ac:dyDescent="0.3">
      <c r="A7" s="6"/>
      <c r="B7" s="6"/>
      <c r="C7" s="6"/>
      <c r="D7" s="6"/>
      <c r="E7" s="6"/>
      <c r="F7" s="6"/>
      <c r="G7" s="6"/>
      <c r="H7" s="6"/>
      <c r="I7" s="6"/>
      <c r="J7" s="6"/>
    </row>
    <row r="8" spans="1:13" ht="13.5" customHeight="1" x14ac:dyDescent="0.3">
      <c r="A8" s="7" t="s">
        <v>1</v>
      </c>
      <c r="B8" s="7" t="s">
        <v>2</v>
      </c>
      <c r="C8" s="7" t="s">
        <v>3</v>
      </c>
      <c r="D8" s="7" t="s">
        <v>4</v>
      </c>
      <c r="E8" s="46" t="s">
        <v>5</v>
      </c>
      <c r="F8" s="46"/>
      <c r="G8" s="46"/>
      <c r="H8" s="46"/>
      <c r="I8" s="46"/>
      <c r="J8" s="46"/>
      <c r="K8" s="7" t="s">
        <v>6</v>
      </c>
      <c r="L8" s="7" t="s">
        <v>7</v>
      </c>
    </row>
    <row r="9" spans="1:13" ht="13.5" customHeight="1" x14ac:dyDescent="0.3">
      <c r="A9" s="21" t="s">
        <v>8</v>
      </c>
      <c r="B9" s="22" t="s">
        <v>74</v>
      </c>
      <c r="C9" s="2">
        <v>1976</v>
      </c>
      <c r="D9" s="8" t="s">
        <v>65</v>
      </c>
      <c r="E9" s="2">
        <v>96</v>
      </c>
      <c r="F9" s="2">
        <v>95</v>
      </c>
      <c r="G9" s="2">
        <v>97</v>
      </c>
      <c r="H9" s="2">
        <v>97</v>
      </c>
      <c r="I9" s="2">
        <v>95</v>
      </c>
      <c r="J9" s="2">
        <v>94</v>
      </c>
      <c r="K9" s="6">
        <f t="shared" ref="K9:K32" si="0">SUM(E9:J9)</f>
        <v>574</v>
      </c>
      <c r="L9" s="2" t="str">
        <f t="shared" ref="L9:L32" si="1">IF(K9&gt;=577,"SM",IF(K9&gt;=573,"M",IF(K9&gt;=555,"I",IF(K9&gt;=525,"II",""))))</f>
        <v>M</v>
      </c>
      <c r="M9" s="33" t="s">
        <v>117</v>
      </c>
    </row>
    <row r="10" spans="1:13" ht="13.5" customHeight="1" x14ac:dyDescent="0.3">
      <c r="A10" s="21" t="s">
        <v>9</v>
      </c>
      <c r="B10" s="31" t="s">
        <v>126</v>
      </c>
      <c r="C10" s="2">
        <v>1979</v>
      </c>
      <c r="D10" s="8" t="s">
        <v>40</v>
      </c>
      <c r="E10" s="2">
        <v>94</v>
      </c>
      <c r="F10" s="2">
        <v>97</v>
      </c>
      <c r="G10" s="2">
        <v>91</v>
      </c>
      <c r="H10" s="2">
        <v>98</v>
      </c>
      <c r="I10" s="2">
        <v>94</v>
      </c>
      <c r="J10" s="2">
        <v>92</v>
      </c>
      <c r="K10" s="6">
        <f t="shared" si="0"/>
        <v>566</v>
      </c>
      <c r="L10" s="2" t="str">
        <f t="shared" si="1"/>
        <v>I</v>
      </c>
      <c r="M10" s="33" t="s">
        <v>127</v>
      </c>
    </row>
    <row r="11" spans="1:13" ht="13.5" customHeight="1" x14ac:dyDescent="0.3">
      <c r="A11" s="21" t="s">
        <v>10</v>
      </c>
      <c r="B11" s="31" t="s">
        <v>129</v>
      </c>
      <c r="C11" s="2">
        <v>1976</v>
      </c>
      <c r="D11" s="8" t="s">
        <v>40</v>
      </c>
      <c r="E11" s="2">
        <v>94</v>
      </c>
      <c r="F11" s="2">
        <v>96</v>
      </c>
      <c r="G11" s="2">
        <v>94</v>
      </c>
      <c r="H11" s="2">
        <v>97</v>
      </c>
      <c r="I11" s="2">
        <v>90</v>
      </c>
      <c r="J11" s="2">
        <v>95</v>
      </c>
      <c r="K11" s="6">
        <f t="shared" si="0"/>
        <v>566</v>
      </c>
      <c r="L11" s="2" t="str">
        <f t="shared" si="1"/>
        <v>I</v>
      </c>
      <c r="M11" s="33" t="s">
        <v>116</v>
      </c>
    </row>
    <row r="12" spans="1:13" ht="13.5" customHeight="1" x14ac:dyDescent="0.3">
      <c r="A12" s="24" t="s">
        <v>11</v>
      </c>
      <c r="B12" s="1" t="s">
        <v>184</v>
      </c>
      <c r="C12" s="2">
        <v>2006</v>
      </c>
      <c r="D12" s="8" t="s">
        <v>111</v>
      </c>
      <c r="E12" s="2">
        <v>91</v>
      </c>
      <c r="F12" s="2">
        <v>93</v>
      </c>
      <c r="G12" s="2">
        <v>93</v>
      </c>
      <c r="H12" s="2">
        <v>90</v>
      </c>
      <c r="I12" s="2">
        <v>95</v>
      </c>
      <c r="J12" s="2">
        <v>94</v>
      </c>
      <c r="K12" s="6">
        <f t="shared" si="0"/>
        <v>556</v>
      </c>
      <c r="L12" s="2" t="str">
        <f t="shared" si="1"/>
        <v>I</v>
      </c>
      <c r="M12" s="33" t="s">
        <v>185</v>
      </c>
    </row>
    <row r="13" spans="1:13" ht="13.5" customHeight="1" x14ac:dyDescent="0.3">
      <c r="A13" s="24" t="s">
        <v>12</v>
      </c>
      <c r="B13" s="32" t="s">
        <v>82</v>
      </c>
      <c r="C13" s="2">
        <v>1986</v>
      </c>
      <c r="D13" s="8" t="s">
        <v>89</v>
      </c>
      <c r="E13" s="2">
        <v>87</v>
      </c>
      <c r="F13" s="2">
        <v>94</v>
      </c>
      <c r="G13" s="2">
        <v>95</v>
      </c>
      <c r="H13" s="2">
        <v>93</v>
      </c>
      <c r="I13" s="2">
        <v>93</v>
      </c>
      <c r="J13" s="2">
        <v>92</v>
      </c>
      <c r="K13" s="6">
        <f t="shared" si="0"/>
        <v>554</v>
      </c>
      <c r="L13" s="2" t="str">
        <f t="shared" si="1"/>
        <v>II</v>
      </c>
      <c r="M13" s="8" t="s">
        <v>116</v>
      </c>
    </row>
    <row r="14" spans="1:13" ht="13.5" customHeight="1" x14ac:dyDescent="0.3">
      <c r="A14" s="24" t="s">
        <v>13</v>
      </c>
      <c r="B14" s="1" t="s">
        <v>128</v>
      </c>
      <c r="C14" s="2">
        <v>1958</v>
      </c>
      <c r="D14" s="8" t="s">
        <v>65</v>
      </c>
      <c r="E14" s="2">
        <v>90</v>
      </c>
      <c r="F14" s="2">
        <v>92</v>
      </c>
      <c r="G14" s="2">
        <v>95</v>
      </c>
      <c r="H14" s="2">
        <v>94</v>
      </c>
      <c r="I14" s="2">
        <v>94</v>
      </c>
      <c r="J14" s="2">
        <v>89</v>
      </c>
      <c r="K14" s="6">
        <f t="shared" si="0"/>
        <v>554</v>
      </c>
      <c r="L14" s="2" t="str">
        <f t="shared" si="1"/>
        <v>II</v>
      </c>
      <c r="M14" s="33" t="s">
        <v>123</v>
      </c>
    </row>
    <row r="15" spans="1:13" ht="13.5" customHeight="1" x14ac:dyDescent="0.3">
      <c r="A15" s="24" t="s">
        <v>14</v>
      </c>
      <c r="B15" s="1" t="s">
        <v>197</v>
      </c>
      <c r="C15" s="2">
        <v>1964</v>
      </c>
      <c r="D15" s="4" t="s">
        <v>40</v>
      </c>
      <c r="E15" s="2">
        <v>92</v>
      </c>
      <c r="F15" s="2">
        <v>87</v>
      </c>
      <c r="G15" s="2">
        <v>90</v>
      </c>
      <c r="H15" s="2">
        <v>94</v>
      </c>
      <c r="I15" s="2">
        <v>94</v>
      </c>
      <c r="J15" s="2">
        <v>92</v>
      </c>
      <c r="K15" s="6">
        <f t="shared" si="0"/>
        <v>549</v>
      </c>
      <c r="L15" s="2" t="str">
        <f t="shared" si="1"/>
        <v>II</v>
      </c>
      <c r="M15" s="33" t="s">
        <v>185</v>
      </c>
    </row>
    <row r="16" spans="1:13" ht="13.5" customHeight="1" x14ac:dyDescent="0.3">
      <c r="A16" s="24" t="s">
        <v>15</v>
      </c>
      <c r="B16" s="1" t="s">
        <v>219</v>
      </c>
      <c r="C16" s="2">
        <v>1982</v>
      </c>
      <c r="D16" s="8" t="s">
        <v>162</v>
      </c>
      <c r="E16" s="2">
        <v>90</v>
      </c>
      <c r="F16" s="2">
        <v>92</v>
      </c>
      <c r="G16" s="2">
        <v>90</v>
      </c>
      <c r="H16" s="2">
        <v>90</v>
      </c>
      <c r="I16" s="2">
        <v>93</v>
      </c>
      <c r="J16" s="2">
        <v>94</v>
      </c>
      <c r="K16" s="6">
        <f t="shared" si="0"/>
        <v>549</v>
      </c>
      <c r="L16" s="2" t="str">
        <f t="shared" si="1"/>
        <v>II</v>
      </c>
      <c r="M16" s="33" t="s">
        <v>220</v>
      </c>
    </row>
    <row r="17" spans="1:13" ht="13.5" customHeight="1" x14ac:dyDescent="0.3">
      <c r="A17" s="24" t="s">
        <v>16</v>
      </c>
      <c r="B17" s="1" t="s">
        <v>52</v>
      </c>
      <c r="C17" s="2">
        <v>2006</v>
      </c>
      <c r="D17" s="8" t="s">
        <v>40</v>
      </c>
      <c r="E17" s="2">
        <v>93</v>
      </c>
      <c r="F17" s="2">
        <v>93</v>
      </c>
      <c r="G17" s="2">
        <v>92</v>
      </c>
      <c r="H17" s="2">
        <v>89</v>
      </c>
      <c r="I17" s="2">
        <v>88</v>
      </c>
      <c r="J17" s="2">
        <v>87</v>
      </c>
      <c r="K17" s="6">
        <f t="shared" si="0"/>
        <v>542</v>
      </c>
      <c r="L17" s="2" t="str">
        <f t="shared" si="1"/>
        <v>II</v>
      </c>
      <c r="M17" s="33" t="s">
        <v>138</v>
      </c>
    </row>
    <row r="18" spans="1:13" ht="13.5" customHeight="1" x14ac:dyDescent="0.3">
      <c r="A18" s="24" t="s">
        <v>17</v>
      </c>
      <c r="B18" s="1" t="s">
        <v>51</v>
      </c>
      <c r="C18" s="2">
        <v>1952</v>
      </c>
      <c r="D18" s="8" t="s">
        <v>40</v>
      </c>
      <c r="E18" s="2">
        <v>89</v>
      </c>
      <c r="F18" s="2">
        <v>92</v>
      </c>
      <c r="G18" s="2">
        <v>87</v>
      </c>
      <c r="H18" s="2">
        <v>88</v>
      </c>
      <c r="I18" s="2">
        <v>89</v>
      </c>
      <c r="J18" s="2">
        <v>92</v>
      </c>
      <c r="K18" s="6">
        <f t="shared" si="0"/>
        <v>537</v>
      </c>
      <c r="L18" s="2" t="str">
        <f t="shared" si="1"/>
        <v>II</v>
      </c>
      <c r="M18" s="1" t="s">
        <v>139</v>
      </c>
    </row>
    <row r="19" spans="1:13" ht="13.5" customHeight="1" x14ac:dyDescent="0.3">
      <c r="A19" s="30" t="s">
        <v>18</v>
      </c>
      <c r="B19" s="1" t="s">
        <v>81</v>
      </c>
      <c r="C19" s="2">
        <v>1960</v>
      </c>
      <c r="D19" s="8" t="s">
        <v>40</v>
      </c>
      <c r="E19" s="2">
        <v>95</v>
      </c>
      <c r="F19" s="2">
        <v>88</v>
      </c>
      <c r="G19" s="2">
        <v>88</v>
      </c>
      <c r="H19" s="2">
        <v>86</v>
      </c>
      <c r="I19" s="2">
        <v>88</v>
      </c>
      <c r="J19" s="2">
        <v>91</v>
      </c>
      <c r="K19" s="6">
        <f t="shared" si="0"/>
        <v>536</v>
      </c>
      <c r="L19" s="2" t="str">
        <f t="shared" si="1"/>
        <v>II</v>
      </c>
      <c r="M19" s="8" t="s">
        <v>176</v>
      </c>
    </row>
    <row r="20" spans="1:13" ht="13.5" customHeight="1" x14ac:dyDescent="0.3">
      <c r="A20" s="30" t="s">
        <v>19</v>
      </c>
      <c r="B20" s="1" t="s">
        <v>50</v>
      </c>
      <c r="C20" s="2">
        <v>1991</v>
      </c>
      <c r="D20" s="8" t="s">
        <v>40</v>
      </c>
      <c r="E20" s="2">
        <v>90</v>
      </c>
      <c r="F20" s="2">
        <v>90</v>
      </c>
      <c r="G20" s="2">
        <v>92</v>
      </c>
      <c r="H20" s="2">
        <v>84</v>
      </c>
      <c r="I20" s="2">
        <v>88</v>
      </c>
      <c r="J20" s="2">
        <v>92</v>
      </c>
      <c r="K20" s="6">
        <f t="shared" si="0"/>
        <v>536</v>
      </c>
      <c r="L20" s="2" t="str">
        <f t="shared" si="1"/>
        <v>II</v>
      </c>
      <c r="M20" s="1" t="s">
        <v>121</v>
      </c>
    </row>
    <row r="21" spans="1:13" ht="13.5" customHeight="1" x14ac:dyDescent="0.3">
      <c r="A21" s="30" t="s">
        <v>91</v>
      </c>
      <c r="B21" s="32" t="s">
        <v>110</v>
      </c>
      <c r="C21" s="2">
        <v>1982</v>
      </c>
      <c r="D21" s="8" t="s">
        <v>162</v>
      </c>
      <c r="E21" s="2">
        <v>87</v>
      </c>
      <c r="F21" s="2">
        <v>85</v>
      </c>
      <c r="G21" s="2">
        <v>90</v>
      </c>
      <c r="H21" s="2">
        <v>94</v>
      </c>
      <c r="I21" s="2">
        <v>90</v>
      </c>
      <c r="J21" s="2">
        <v>89</v>
      </c>
      <c r="K21" s="6">
        <f t="shared" si="0"/>
        <v>535</v>
      </c>
      <c r="L21" s="2" t="str">
        <f t="shared" si="1"/>
        <v>II</v>
      </c>
      <c r="M21" s="1" t="s">
        <v>118</v>
      </c>
    </row>
    <row r="22" spans="1:13" ht="13.5" customHeight="1" x14ac:dyDescent="0.3">
      <c r="A22" s="30" t="s">
        <v>92</v>
      </c>
      <c r="B22" s="1" t="s">
        <v>122</v>
      </c>
      <c r="C22" s="2">
        <v>2006</v>
      </c>
      <c r="D22" s="8" t="s">
        <v>89</v>
      </c>
      <c r="E22" s="2">
        <v>84</v>
      </c>
      <c r="F22" s="2">
        <v>87</v>
      </c>
      <c r="G22" s="2">
        <v>92</v>
      </c>
      <c r="H22" s="2">
        <v>90</v>
      </c>
      <c r="I22" s="2">
        <v>94</v>
      </c>
      <c r="J22" s="2">
        <v>87</v>
      </c>
      <c r="K22" s="6">
        <f t="shared" si="0"/>
        <v>534</v>
      </c>
      <c r="L22" s="2" t="str">
        <f t="shared" si="1"/>
        <v>II</v>
      </c>
      <c r="M22" s="33" t="s">
        <v>123</v>
      </c>
    </row>
    <row r="23" spans="1:13" ht="13.5" customHeight="1" x14ac:dyDescent="0.3">
      <c r="A23" s="30" t="s">
        <v>93</v>
      </c>
      <c r="B23" s="1" t="s">
        <v>124</v>
      </c>
      <c r="C23" s="2">
        <v>1979</v>
      </c>
      <c r="D23" s="8" t="s">
        <v>40</v>
      </c>
      <c r="E23" s="2">
        <v>90</v>
      </c>
      <c r="F23" s="2">
        <v>91</v>
      </c>
      <c r="G23" s="2">
        <v>83</v>
      </c>
      <c r="H23" s="2">
        <v>87</v>
      </c>
      <c r="I23" s="2">
        <v>94</v>
      </c>
      <c r="J23" s="2">
        <v>89</v>
      </c>
      <c r="K23" s="6">
        <f t="shared" si="0"/>
        <v>534</v>
      </c>
      <c r="L23" s="2" t="str">
        <f t="shared" si="1"/>
        <v>II</v>
      </c>
      <c r="M23" s="33" t="s">
        <v>125</v>
      </c>
    </row>
    <row r="24" spans="1:13" ht="13.5" customHeight="1" x14ac:dyDescent="0.3">
      <c r="A24" s="30" t="s">
        <v>97</v>
      </c>
      <c r="B24" s="1" t="s">
        <v>130</v>
      </c>
      <c r="C24" s="2">
        <v>1970</v>
      </c>
      <c r="D24" s="8" t="s">
        <v>40</v>
      </c>
      <c r="E24" s="2">
        <v>89</v>
      </c>
      <c r="F24" s="2">
        <v>89</v>
      </c>
      <c r="G24" s="2">
        <v>89</v>
      </c>
      <c r="H24" s="2">
        <v>88</v>
      </c>
      <c r="I24" s="2">
        <v>88</v>
      </c>
      <c r="J24" s="2">
        <v>90</v>
      </c>
      <c r="K24" s="6">
        <f t="shared" si="0"/>
        <v>533</v>
      </c>
      <c r="L24" s="2" t="str">
        <f t="shared" si="1"/>
        <v>II</v>
      </c>
      <c r="M24" s="33" t="s">
        <v>118</v>
      </c>
    </row>
    <row r="25" spans="1:13" ht="13.5" customHeight="1" x14ac:dyDescent="0.3">
      <c r="A25" s="30" t="s">
        <v>98</v>
      </c>
      <c r="B25" s="1" t="s">
        <v>132</v>
      </c>
      <c r="C25" s="2">
        <v>1972</v>
      </c>
      <c r="D25" s="8" t="s">
        <v>113</v>
      </c>
      <c r="E25" s="2">
        <v>85</v>
      </c>
      <c r="F25" s="2">
        <v>90</v>
      </c>
      <c r="G25" s="2">
        <v>84</v>
      </c>
      <c r="H25" s="2">
        <v>88</v>
      </c>
      <c r="I25" s="2">
        <v>91</v>
      </c>
      <c r="J25" s="2">
        <v>91</v>
      </c>
      <c r="K25" s="6">
        <f t="shared" si="0"/>
        <v>529</v>
      </c>
      <c r="L25" s="2" t="str">
        <f t="shared" si="1"/>
        <v>II</v>
      </c>
      <c r="M25" s="33" t="s">
        <v>133</v>
      </c>
    </row>
    <row r="26" spans="1:13" x14ac:dyDescent="0.3">
      <c r="A26" s="30" t="s">
        <v>99</v>
      </c>
      <c r="B26" s="1" t="s">
        <v>43</v>
      </c>
      <c r="C26" s="2">
        <v>2007</v>
      </c>
      <c r="D26" s="8" t="s">
        <v>162</v>
      </c>
      <c r="E26" s="2">
        <v>83</v>
      </c>
      <c r="F26" s="2">
        <v>74</v>
      </c>
      <c r="G26" s="2">
        <v>87</v>
      </c>
      <c r="H26" s="2">
        <v>88</v>
      </c>
      <c r="I26" s="2">
        <v>83</v>
      </c>
      <c r="J26" s="2">
        <v>93</v>
      </c>
      <c r="K26" s="6">
        <f t="shared" si="0"/>
        <v>508</v>
      </c>
      <c r="L26" s="2" t="str">
        <f t="shared" si="1"/>
        <v/>
      </c>
      <c r="M26" s="33" t="s">
        <v>118</v>
      </c>
    </row>
    <row r="27" spans="1:13" x14ac:dyDescent="0.3">
      <c r="A27" s="30" t="s">
        <v>100</v>
      </c>
      <c r="B27" s="1" t="s">
        <v>208</v>
      </c>
      <c r="C27" s="2">
        <v>1981</v>
      </c>
      <c r="D27" s="4" t="s">
        <v>218</v>
      </c>
      <c r="E27" s="2">
        <v>80</v>
      </c>
      <c r="F27" s="2">
        <v>83</v>
      </c>
      <c r="G27" s="2">
        <v>82</v>
      </c>
      <c r="H27" s="2">
        <v>86</v>
      </c>
      <c r="I27" s="2">
        <v>84</v>
      </c>
      <c r="J27" s="2">
        <v>84</v>
      </c>
      <c r="K27" s="6">
        <f t="shared" si="0"/>
        <v>499</v>
      </c>
      <c r="L27" s="2" t="str">
        <f t="shared" si="1"/>
        <v/>
      </c>
      <c r="M27" s="33" t="s">
        <v>121</v>
      </c>
    </row>
    <row r="28" spans="1:13" x14ac:dyDescent="0.3">
      <c r="A28" s="30" t="s">
        <v>101</v>
      </c>
      <c r="B28" s="1" t="s">
        <v>61</v>
      </c>
      <c r="C28" s="2">
        <v>2011</v>
      </c>
      <c r="D28" s="8" t="s">
        <v>162</v>
      </c>
      <c r="E28" s="2">
        <v>79</v>
      </c>
      <c r="F28" s="2">
        <v>86</v>
      </c>
      <c r="G28" s="2">
        <v>79</v>
      </c>
      <c r="H28" s="2">
        <v>84</v>
      </c>
      <c r="I28" s="2">
        <v>84</v>
      </c>
      <c r="J28" s="2">
        <v>81</v>
      </c>
      <c r="K28" s="6">
        <f t="shared" si="0"/>
        <v>493</v>
      </c>
      <c r="L28" s="2" t="str">
        <f t="shared" si="1"/>
        <v/>
      </c>
      <c r="M28" s="33" t="s">
        <v>118</v>
      </c>
    </row>
    <row r="29" spans="1:13" x14ac:dyDescent="0.3">
      <c r="A29" s="30" t="s">
        <v>102</v>
      </c>
      <c r="B29" s="1" t="s">
        <v>131</v>
      </c>
      <c r="C29" s="2">
        <v>1966</v>
      </c>
      <c r="D29" s="8" t="s">
        <v>65</v>
      </c>
      <c r="E29" s="2">
        <v>92</v>
      </c>
      <c r="F29" s="2">
        <v>85</v>
      </c>
      <c r="G29" s="2">
        <v>78</v>
      </c>
      <c r="H29" s="2">
        <v>75</v>
      </c>
      <c r="I29" s="2">
        <v>79</v>
      </c>
      <c r="J29" s="2">
        <v>83</v>
      </c>
      <c r="K29" s="6">
        <f t="shared" si="0"/>
        <v>492</v>
      </c>
      <c r="L29" s="2" t="str">
        <f t="shared" si="1"/>
        <v/>
      </c>
      <c r="M29" s="33" t="s">
        <v>121</v>
      </c>
    </row>
    <row r="30" spans="1:13" x14ac:dyDescent="0.3">
      <c r="A30" s="30" t="s">
        <v>103</v>
      </c>
      <c r="B30" s="1" t="s">
        <v>106</v>
      </c>
      <c r="C30" s="2">
        <v>1965</v>
      </c>
      <c r="D30" s="8" t="s">
        <v>162</v>
      </c>
      <c r="E30" s="2">
        <v>69</v>
      </c>
      <c r="F30" s="2">
        <v>75</v>
      </c>
      <c r="G30" s="2">
        <v>80</v>
      </c>
      <c r="H30" s="2">
        <v>78</v>
      </c>
      <c r="I30" s="2">
        <v>77</v>
      </c>
      <c r="J30" s="2">
        <v>79</v>
      </c>
      <c r="K30" s="6">
        <f t="shared" si="0"/>
        <v>458</v>
      </c>
      <c r="L30" s="2" t="str">
        <f t="shared" si="1"/>
        <v/>
      </c>
      <c r="M30" s="33" t="s">
        <v>120</v>
      </c>
    </row>
    <row r="31" spans="1:13" x14ac:dyDescent="0.3">
      <c r="A31" s="30" t="s">
        <v>104</v>
      </c>
      <c r="B31" s="1" t="s">
        <v>194</v>
      </c>
      <c r="C31" s="2">
        <v>1971</v>
      </c>
      <c r="D31" s="8" t="s">
        <v>162</v>
      </c>
      <c r="E31" s="2">
        <v>71</v>
      </c>
      <c r="F31" s="2">
        <v>60</v>
      </c>
      <c r="G31" s="2">
        <v>75</v>
      </c>
      <c r="H31" s="2">
        <v>72</v>
      </c>
      <c r="I31" s="2">
        <v>66</v>
      </c>
      <c r="J31" s="2">
        <v>61</v>
      </c>
      <c r="K31" s="6">
        <f t="shared" si="0"/>
        <v>405</v>
      </c>
      <c r="L31" s="2" t="str">
        <f t="shared" si="1"/>
        <v/>
      </c>
      <c r="M31" s="1" t="s">
        <v>171</v>
      </c>
    </row>
    <row r="32" spans="1:13" x14ac:dyDescent="0.3">
      <c r="A32" s="24" t="s">
        <v>105</v>
      </c>
      <c r="B32" s="1" t="s">
        <v>119</v>
      </c>
      <c r="C32" s="2">
        <v>1972</v>
      </c>
      <c r="D32" s="8" t="s">
        <v>162</v>
      </c>
      <c r="E32" s="2">
        <v>52</v>
      </c>
      <c r="F32" s="2">
        <v>57</v>
      </c>
      <c r="G32" s="2">
        <v>63</v>
      </c>
      <c r="H32" s="2">
        <v>52</v>
      </c>
      <c r="I32" s="2">
        <v>61</v>
      </c>
      <c r="J32" s="2">
        <v>52</v>
      </c>
      <c r="K32" s="6">
        <f t="shared" si="0"/>
        <v>337</v>
      </c>
      <c r="L32" s="2" t="str">
        <f t="shared" si="1"/>
        <v/>
      </c>
      <c r="M32" s="33" t="s">
        <v>120</v>
      </c>
    </row>
    <row r="33" spans="1:12" x14ac:dyDescent="0.3">
      <c r="A33" s="24"/>
      <c r="B33" s="32"/>
      <c r="C33" s="2"/>
      <c r="D33" s="8"/>
      <c r="E33" s="2"/>
      <c r="K33" s="6"/>
      <c r="L33" s="2"/>
    </row>
    <row r="35" spans="1:12" x14ac:dyDescent="0.3">
      <c r="A35" s="6"/>
      <c r="B35" s="10"/>
      <c r="C35" s="10"/>
      <c r="F35" s="1"/>
      <c r="G35" s="1"/>
      <c r="H35" s="1"/>
      <c r="J35" s="6"/>
    </row>
    <row r="36" spans="1:12" x14ac:dyDescent="0.3">
      <c r="A36" s="45" t="s">
        <v>30</v>
      </c>
      <c r="B36" s="45"/>
      <c r="C36" s="45"/>
      <c r="D36" s="45"/>
      <c r="E36" s="45"/>
      <c r="F36" s="45"/>
      <c r="G36" s="45"/>
      <c r="H36" s="45"/>
      <c r="I36" s="45"/>
      <c r="J36" s="45"/>
    </row>
    <row r="37" spans="1:12" x14ac:dyDescent="0.3">
      <c r="A37" s="6"/>
      <c r="B37" s="6"/>
      <c r="C37" s="6"/>
      <c r="D37" s="6"/>
      <c r="E37" s="6"/>
      <c r="F37" s="6"/>
      <c r="G37" s="6"/>
      <c r="H37" s="6"/>
      <c r="I37" s="6"/>
      <c r="J37" s="6"/>
    </row>
    <row r="38" spans="1:12" x14ac:dyDescent="0.3">
      <c r="A38" s="7" t="s">
        <v>1</v>
      </c>
      <c r="B38" s="7" t="s">
        <v>2</v>
      </c>
      <c r="C38" s="7" t="s">
        <v>3</v>
      </c>
      <c r="D38" s="7" t="s">
        <v>4</v>
      </c>
      <c r="E38" s="46" t="s">
        <v>5</v>
      </c>
      <c r="F38" s="46"/>
      <c r="G38" s="46"/>
      <c r="H38" s="46"/>
      <c r="I38" s="7" t="s">
        <v>6</v>
      </c>
      <c r="J38" s="7" t="s">
        <v>7</v>
      </c>
    </row>
    <row r="39" spans="1:12" x14ac:dyDescent="0.3">
      <c r="A39" s="6" t="s">
        <v>8</v>
      </c>
      <c r="B39" s="31" t="s">
        <v>174</v>
      </c>
      <c r="C39" s="2">
        <v>2008</v>
      </c>
      <c r="D39" s="8" t="s">
        <v>113</v>
      </c>
      <c r="E39" s="2">
        <v>91</v>
      </c>
      <c r="F39" s="2">
        <v>92</v>
      </c>
      <c r="G39" s="2">
        <v>93</v>
      </c>
      <c r="H39" s="2">
        <v>94</v>
      </c>
      <c r="I39" s="6">
        <f t="shared" ref="I39:I54" si="2">SUM(E39:H39)</f>
        <v>370</v>
      </c>
      <c r="J39" s="2" t="str">
        <f t="shared" ref="J39:J54" si="3">IF(I39&gt;=382,"M",IF(I39&gt;=370,"I",IF(I39&gt;=340,"II",IF(I39&gt;=320,"III",""))))</f>
        <v>I</v>
      </c>
      <c r="K39" s="1" t="s">
        <v>176</v>
      </c>
    </row>
    <row r="40" spans="1:12" x14ac:dyDescent="0.3">
      <c r="A40" s="6" t="s">
        <v>9</v>
      </c>
      <c r="B40" s="31" t="s">
        <v>178</v>
      </c>
      <c r="C40" s="2">
        <v>2007</v>
      </c>
      <c r="D40" s="8" t="s">
        <v>89</v>
      </c>
      <c r="E40" s="2">
        <v>92</v>
      </c>
      <c r="F40" s="2">
        <v>94</v>
      </c>
      <c r="G40" s="2">
        <v>89</v>
      </c>
      <c r="H40" s="2">
        <v>90</v>
      </c>
      <c r="I40" s="6">
        <f t="shared" si="2"/>
        <v>365</v>
      </c>
      <c r="J40" s="2" t="str">
        <f t="shared" si="3"/>
        <v>II</v>
      </c>
      <c r="K40" s="1" t="s">
        <v>171</v>
      </c>
    </row>
    <row r="41" spans="1:12" x14ac:dyDescent="0.3">
      <c r="A41" s="6" t="s">
        <v>10</v>
      </c>
      <c r="B41" s="31" t="s">
        <v>96</v>
      </c>
      <c r="C41" s="2">
        <v>2009</v>
      </c>
      <c r="D41" s="8" t="s">
        <v>156</v>
      </c>
      <c r="E41" s="2">
        <v>90</v>
      </c>
      <c r="F41" s="2">
        <v>90</v>
      </c>
      <c r="G41" s="2">
        <v>90</v>
      </c>
      <c r="H41" s="2">
        <v>89</v>
      </c>
      <c r="I41" s="6">
        <f t="shared" si="2"/>
        <v>359</v>
      </c>
      <c r="J41" s="2" t="str">
        <f t="shared" si="3"/>
        <v>II</v>
      </c>
      <c r="K41" s="1" t="s">
        <v>118</v>
      </c>
    </row>
    <row r="42" spans="1:12" x14ac:dyDescent="0.3">
      <c r="A42" s="24" t="s">
        <v>11</v>
      </c>
      <c r="B42" s="32" t="s">
        <v>196</v>
      </c>
      <c r="C42" s="2">
        <v>2009</v>
      </c>
      <c r="D42" s="8" t="s">
        <v>188</v>
      </c>
      <c r="E42" s="2">
        <v>86</v>
      </c>
      <c r="F42" s="2">
        <v>92</v>
      </c>
      <c r="G42" s="2">
        <v>90</v>
      </c>
      <c r="H42" s="2">
        <v>84</v>
      </c>
      <c r="I42" s="6">
        <f t="shared" si="2"/>
        <v>352</v>
      </c>
      <c r="J42" s="2" t="str">
        <f t="shared" si="3"/>
        <v>II</v>
      </c>
      <c r="K42" s="1" t="s">
        <v>139</v>
      </c>
    </row>
    <row r="43" spans="1:12" x14ac:dyDescent="0.3">
      <c r="A43" s="24" t="s">
        <v>12</v>
      </c>
      <c r="B43" s="32" t="s">
        <v>177</v>
      </c>
      <c r="C43" s="2">
        <v>2007</v>
      </c>
      <c r="D43" s="8" t="s">
        <v>89</v>
      </c>
      <c r="E43" s="2">
        <v>85</v>
      </c>
      <c r="F43" s="2">
        <v>89</v>
      </c>
      <c r="G43" s="2">
        <v>84</v>
      </c>
      <c r="H43" s="2">
        <v>85</v>
      </c>
      <c r="I43" s="6">
        <f t="shared" si="2"/>
        <v>343</v>
      </c>
      <c r="J43" s="2" t="str">
        <f t="shared" si="3"/>
        <v>II</v>
      </c>
      <c r="K43" s="1" t="s">
        <v>121</v>
      </c>
    </row>
    <row r="44" spans="1:12" x14ac:dyDescent="0.3">
      <c r="A44" s="24" t="s">
        <v>13</v>
      </c>
      <c r="B44" s="32" t="s">
        <v>226</v>
      </c>
      <c r="C44" s="2">
        <v>2008</v>
      </c>
      <c r="D44" s="8" t="s">
        <v>40</v>
      </c>
      <c r="E44" s="2">
        <v>90</v>
      </c>
      <c r="F44" s="2">
        <v>87</v>
      </c>
      <c r="G44" s="2">
        <v>85</v>
      </c>
      <c r="H44" s="2">
        <v>80</v>
      </c>
      <c r="I44" s="6">
        <f t="shared" si="2"/>
        <v>342</v>
      </c>
      <c r="J44" s="2" t="str">
        <f t="shared" si="3"/>
        <v>II</v>
      </c>
      <c r="K44" s="1" t="s">
        <v>138</v>
      </c>
    </row>
    <row r="45" spans="1:12" x14ac:dyDescent="0.3">
      <c r="A45" s="24" t="s">
        <v>14</v>
      </c>
      <c r="B45" s="32" t="s">
        <v>180</v>
      </c>
      <c r="C45" s="2">
        <v>2008</v>
      </c>
      <c r="D45" s="8" t="s">
        <v>156</v>
      </c>
      <c r="E45" s="2">
        <v>87</v>
      </c>
      <c r="F45" s="2">
        <v>85</v>
      </c>
      <c r="G45" s="2">
        <v>84</v>
      </c>
      <c r="H45" s="2">
        <v>85</v>
      </c>
      <c r="I45" s="6">
        <f t="shared" si="2"/>
        <v>341</v>
      </c>
      <c r="J45" s="2" t="str">
        <f t="shared" si="3"/>
        <v>II</v>
      </c>
      <c r="K45" s="1" t="s">
        <v>171</v>
      </c>
    </row>
    <row r="46" spans="1:12" x14ac:dyDescent="0.3">
      <c r="A46" s="24" t="s">
        <v>15</v>
      </c>
      <c r="B46" s="32" t="s">
        <v>179</v>
      </c>
      <c r="C46" s="2">
        <v>2009</v>
      </c>
      <c r="D46" s="8" t="s">
        <v>156</v>
      </c>
      <c r="E46" s="2">
        <v>85</v>
      </c>
      <c r="F46" s="2">
        <v>88</v>
      </c>
      <c r="G46" s="2">
        <v>83</v>
      </c>
      <c r="H46" s="2">
        <v>85</v>
      </c>
      <c r="I46" s="6">
        <f t="shared" si="2"/>
        <v>341</v>
      </c>
      <c r="J46" s="2" t="str">
        <f t="shared" si="3"/>
        <v>II</v>
      </c>
      <c r="K46" s="1" t="s">
        <v>171</v>
      </c>
    </row>
    <row r="47" spans="1:12" x14ac:dyDescent="0.3">
      <c r="A47" s="24" t="s">
        <v>16</v>
      </c>
      <c r="B47" s="32" t="s">
        <v>61</v>
      </c>
      <c r="C47" s="2">
        <v>2011</v>
      </c>
      <c r="D47" s="8" t="s">
        <v>162</v>
      </c>
      <c r="E47" s="2">
        <v>86</v>
      </c>
      <c r="F47" s="2">
        <v>87</v>
      </c>
      <c r="G47" s="2">
        <v>80</v>
      </c>
      <c r="H47" s="2">
        <v>85</v>
      </c>
      <c r="I47" s="6">
        <f t="shared" si="2"/>
        <v>338</v>
      </c>
      <c r="J47" s="2" t="str">
        <f t="shared" si="3"/>
        <v>III</v>
      </c>
      <c r="K47" s="1" t="s">
        <v>138</v>
      </c>
    </row>
    <row r="48" spans="1:12" x14ac:dyDescent="0.3">
      <c r="A48" s="24" t="s">
        <v>17</v>
      </c>
      <c r="B48" s="32" t="s">
        <v>43</v>
      </c>
      <c r="C48" s="2">
        <v>2007</v>
      </c>
      <c r="D48" s="8" t="s">
        <v>162</v>
      </c>
      <c r="E48" s="2">
        <v>81</v>
      </c>
      <c r="F48" s="2">
        <v>88</v>
      </c>
      <c r="G48" s="2">
        <v>86</v>
      </c>
      <c r="H48" s="2">
        <v>78</v>
      </c>
      <c r="I48" s="6">
        <f t="shared" si="2"/>
        <v>333</v>
      </c>
      <c r="J48" s="2" t="str">
        <f t="shared" si="3"/>
        <v>III</v>
      </c>
      <c r="K48" s="1" t="s">
        <v>125</v>
      </c>
    </row>
    <row r="49" spans="1:11" x14ac:dyDescent="0.3">
      <c r="A49" s="24" t="s">
        <v>18</v>
      </c>
      <c r="B49" s="32" t="s">
        <v>69</v>
      </c>
      <c r="C49" s="2">
        <v>2011</v>
      </c>
      <c r="D49" s="8" t="s">
        <v>65</v>
      </c>
      <c r="E49" s="2">
        <v>82</v>
      </c>
      <c r="F49" s="2">
        <v>76</v>
      </c>
      <c r="G49" s="2">
        <v>79</v>
      </c>
      <c r="H49" s="2">
        <v>87</v>
      </c>
      <c r="I49" s="6">
        <f t="shared" si="2"/>
        <v>324</v>
      </c>
      <c r="J49" s="2" t="str">
        <f t="shared" si="3"/>
        <v>III</v>
      </c>
      <c r="K49" s="1" t="s">
        <v>125</v>
      </c>
    </row>
    <row r="50" spans="1:11" x14ac:dyDescent="0.3">
      <c r="A50" s="24" t="s">
        <v>19</v>
      </c>
      <c r="B50" s="32" t="s">
        <v>172</v>
      </c>
      <c r="C50" s="2">
        <v>2009</v>
      </c>
      <c r="D50" s="8" t="s">
        <v>162</v>
      </c>
      <c r="E50" s="2">
        <v>83</v>
      </c>
      <c r="F50" s="2">
        <v>68</v>
      </c>
      <c r="G50" s="2">
        <v>79</v>
      </c>
      <c r="H50" s="2">
        <v>81</v>
      </c>
      <c r="I50" s="6">
        <f t="shared" si="2"/>
        <v>311</v>
      </c>
      <c r="J50" s="2" t="str">
        <f t="shared" si="3"/>
        <v/>
      </c>
      <c r="K50" s="1" t="s">
        <v>171</v>
      </c>
    </row>
    <row r="51" spans="1:11" x14ac:dyDescent="0.3">
      <c r="A51" s="24" t="s">
        <v>91</v>
      </c>
      <c r="B51" s="32" t="s">
        <v>175</v>
      </c>
      <c r="C51" s="2">
        <v>2008</v>
      </c>
      <c r="D51" s="8" t="s">
        <v>113</v>
      </c>
      <c r="E51" s="2">
        <v>76</v>
      </c>
      <c r="F51" s="2">
        <v>75</v>
      </c>
      <c r="G51" s="2">
        <v>82</v>
      </c>
      <c r="H51" s="2">
        <v>77</v>
      </c>
      <c r="I51" s="6">
        <f t="shared" si="2"/>
        <v>310</v>
      </c>
      <c r="J51" s="2" t="str">
        <f t="shared" si="3"/>
        <v/>
      </c>
      <c r="K51" s="1" t="s">
        <v>125</v>
      </c>
    </row>
    <row r="52" spans="1:11" x14ac:dyDescent="0.3">
      <c r="A52" s="24" t="s">
        <v>92</v>
      </c>
      <c r="B52" s="32" t="s">
        <v>201</v>
      </c>
      <c r="C52" s="2">
        <v>2011</v>
      </c>
      <c r="D52" s="8" t="s">
        <v>111</v>
      </c>
      <c r="E52" s="2">
        <v>72</v>
      </c>
      <c r="F52" s="2">
        <v>75</v>
      </c>
      <c r="G52" s="2">
        <v>80</v>
      </c>
      <c r="H52" s="2">
        <v>80</v>
      </c>
      <c r="I52" s="6">
        <f t="shared" si="2"/>
        <v>307</v>
      </c>
      <c r="J52" s="2" t="str">
        <f t="shared" si="3"/>
        <v/>
      </c>
      <c r="K52" s="1" t="s">
        <v>171</v>
      </c>
    </row>
    <row r="53" spans="1:11" x14ac:dyDescent="0.3">
      <c r="A53" s="24" t="s">
        <v>93</v>
      </c>
      <c r="B53" s="32" t="s">
        <v>73</v>
      </c>
      <c r="C53" s="2">
        <v>2008</v>
      </c>
      <c r="D53" s="8" t="s">
        <v>65</v>
      </c>
      <c r="E53" s="2">
        <v>78</v>
      </c>
      <c r="F53" s="2">
        <v>82</v>
      </c>
      <c r="G53" s="2">
        <v>74</v>
      </c>
      <c r="H53" s="2">
        <v>73</v>
      </c>
      <c r="I53" s="6">
        <f t="shared" si="2"/>
        <v>307</v>
      </c>
      <c r="J53" s="2" t="str">
        <f t="shared" si="3"/>
        <v/>
      </c>
      <c r="K53" s="33" t="s">
        <v>171</v>
      </c>
    </row>
    <row r="54" spans="1:11" x14ac:dyDescent="0.3">
      <c r="A54" s="24" t="s">
        <v>97</v>
      </c>
      <c r="B54" s="32" t="s">
        <v>173</v>
      </c>
      <c r="C54" s="2">
        <v>2011</v>
      </c>
      <c r="D54" s="8" t="s">
        <v>162</v>
      </c>
      <c r="E54" s="2">
        <v>75</v>
      </c>
      <c r="F54" s="2">
        <v>78</v>
      </c>
      <c r="G54" s="2">
        <v>72</v>
      </c>
      <c r="H54" s="2">
        <v>80</v>
      </c>
      <c r="I54" s="6">
        <f t="shared" si="2"/>
        <v>305</v>
      </c>
      <c r="J54" s="2" t="str">
        <f t="shared" si="3"/>
        <v/>
      </c>
      <c r="K54" s="1" t="s">
        <v>125</v>
      </c>
    </row>
    <row r="55" spans="1:11" x14ac:dyDescent="0.3">
      <c r="A55" s="24"/>
      <c r="B55" s="32"/>
      <c r="C55" s="2"/>
      <c r="D55" s="8"/>
      <c r="E55" s="2"/>
      <c r="I55" s="6"/>
    </row>
    <row r="58" spans="1:11" x14ac:dyDescent="0.3">
      <c r="A58" s="45" t="s">
        <v>31</v>
      </c>
      <c r="B58" s="45"/>
      <c r="C58" s="45"/>
      <c r="D58" s="45"/>
      <c r="E58" s="45"/>
      <c r="F58" s="45"/>
      <c r="G58" s="45"/>
      <c r="H58" s="45"/>
      <c r="I58" s="45"/>
      <c r="J58" s="45"/>
    </row>
    <row r="60" spans="1:11" x14ac:dyDescent="0.3">
      <c r="A60" s="7" t="s">
        <v>1</v>
      </c>
      <c r="B60" s="7" t="s">
        <v>2</v>
      </c>
      <c r="C60" s="7" t="s">
        <v>3</v>
      </c>
      <c r="D60" s="7" t="s">
        <v>4</v>
      </c>
      <c r="E60" s="46" t="s">
        <v>5</v>
      </c>
      <c r="F60" s="46"/>
      <c r="G60" s="7" t="s">
        <v>6</v>
      </c>
      <c r="I60" s="7"/>
    </row>
    <row r="61" spans="1:11" x14ac:dyDescent="0.3">
      <c r="A61" s="6" t="s">
        <v>8</v>
      </c>
      <c r="B61" s="31" t="s">
        <v>153</v>
      </c>
      <c r="C61" s="2">
        <v>2010</v>
      </c>
      <c r="D61" s="8" t="s">
        <v>148</v>
      </c>
      <c r="E61" s="2">
        <v>63</v>
      </c>
      <c r="F61" s="2">
        <v>70</v>
      </c>
      <c r="G61" s="21">
        <f>SUM(E61:F61)</f>
        <v>133</v>
      </c>
      <c r="H61" s="2" t="s">
        <v>120</v>
      </c>
    </row>
    <row r="62" spans="1:11" x14ac:dyDescent="0.3">
      <c r="A62" s="6" t="s">
        <v>9</v>
      </c>
      <c r="B62" s="31" t="s">
        <v>215</v>
      </c>
      <c r="C62" s="2">
        <v>2012</v>
      </c>
      <c r="D62" s="8" t="s">
        <v>162</v>
      </c>
      <c r="E62" s="2">
        <v>52</v>
      </c>
      <c r="F62" s="2">
        <v>45</v>
      </c>
      <c r="G62" s="21">
        <f>SUM(E62:F62)</f>
        <v>97</v>
      </c>
      <c r="H62" s="2" t="s">
        <v>120</v>
      </c>
    </row>
    <row r="63" spans="1:11" x14ac:dyDescent="0.3">
      <c r="A63" s="6"/>
      <c r="B63" s="31"/>
      <c r="C63" s="2"/>
      <c r="D63" s="8"/>
      <c r="E63" s="2"/>
      <c r="G63" s="6"/>
    </row>
    <row r="64" spans="1:11" x14ac:dyDescent="0.3">
      <c r="A64" s="24"/>
      <c r="B64" s="22"/>
      <c r="C64" s="2"/>
      <c r="D64" s="8"/>
      <c r="E64" s="2"/>
      <c r="G64" s="6"/>
    </row>
    <row r="65" spans="1:7" x14ac:dyDescent="0.3">
      <c r="A65" s="24"/>
      <c r="B65" s="22"/>
      <c r="C65" s="2"/>
      <c r="D65" s="8"/>
      <c r="E65" s="2"/>
      <c r="G65" s="6"/>
    </row>
    <row r="66" spans="1:7" x14ac:dyDescent="0.3">
      <c r="A66" s="24"/>
      <c r="C66" s="2"/>
      <c r="D66" s="8"/>
      <c r="E66" s="2"/>
      <c r="G66" s="21"/>
    </row>
    <row r="67" spans="1:7" ht="17.399999999999999" x14ac:dyDescent="0.3">
      <c r="A67" s="24"/>
      <c r="B67" s="29"/>
      <c r="C67" s="2"/>
      <c r="D67" s="8"/>
      <c r="E67" s="2"/>
      <c r="G67" s="21"/>
    </row>
    <row r="68" spans="1:7" x14ac:dyDescent="0.3">
      <c r="A68" s="24"/>
      <c r="G68" s="21"/>
    </row>
    <row r="69" spans="1:7" x14ac:dyDescent="0.3">
      <c r="A69" s="24"/>
      <c r="G69" s="21"/>
    </row>
    <row r="70" spans="1:7" x14ac:dyDescent="0.3">
      <c r="A70" s="24"/>
      <c r="G70" s="21"/>
    </row>
    <row r="71" spans="1:7" x14ac:dyDescent="0.3">
      <c r="A71" s="24"/>
      <c r="G71" s="21"/>
    </row>
    <row r="72" spans="1:7" x14ac:dyDescent="0.3">
      <c r="A72" s="24"/>
      <c r="G72" s="21"/>
    </row>
    <row r="73" spans="1:7" x14ac:dyDescent="0.3">
      <c r="A73" s="24"/>
      <c r="G73" s="21"/>
    </row>
    <row r="74" spans="1:7" x14ac:dyDescent="0.3">
      <c r="A74" s="24"/>
      <c r="G74" s="21"/>
    </row>
    <row r="75" spans="1:7" x14ac:dyDescent="0.3">
      <c r="A75" s="24"/>
      <c r="G75" s="21"/>
    </row>
    <row r="76" spans="1:7" x14ac:dyDescent="0.3">
      <c r="A76" s="24"/>
      <c r="G76" s="21"/>
    </row>
    <row r="77" spans="1:7" x14ac:dyDescent="0.3">
      <c r="A77" s="24"/>
      <c r="G77" s="21"/>
    </row>
    <row r="78" spans="1:7" x14ac:dyDescent="0.3">
      <c r="A78" s="24"/>
      <c r="G78" s="21"/>
    </row>
    <row r="79" spans="1:7" x14ac:dyDescent="0.3">
      <c r="A79" s="24"/>
      <c r="G79" s="21"/>
    </row>
    <row r="80" spans="1:7" x14ac:dyDescent="0.3">
      <c r="A80" s="24"/>
      <c r="G80" s="21"/>
    </row>
  </sheetData>
  <sortState ref="B9:M33">
    <sortCondition descending="1" ref="K9:K33"/>
  </sortState>
  <mergeCells count="9">
    <mergeCell ref="E60:F60"/>
    <mergeCell ref="A1:J1"/>
    <mergeCell ref="A2:J2"/>
    <mergeCell ref="A3:J3"/>
    <mergeCell ref="A6:J6"/>
    <mergeCell ref="E8:J8"/>
    <mergeCell ref="A58:J58"/>
    <mergeCell ref="A36:J36"/>
    <mergeCell ref="E38:H38"/>
  </mergeCells>
  <pageMargins left="0.75" right="0.75" top="1" bottom="1" header="0.5" footer="0.5"/>
  <pageSetup paperSize="9" scale="77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0"/>
  <sheetViews>
    <sheetView topLeftCell="A25" zoomScaleNormal="100" workbookViewId="0">
      <selection activeCell="J8" sqref="J8"/>
    </sheetView>
  </sheetViews>
  <sheetFormatPr defaultColWidth="9.109375" defaultRowHeight="15.6" x14ac:dyDescent="0.3"/>
  <cols>
    <col min="1" max="1" width="5.77734375" style="2" bestFit="1" customWidth="1"/>
    <col min="2" max="2" width="20.5546875" style="1" customWidth="1"/>
    <col min="3" max="3" width="6.44140625" style="1" bestFit="1" customWidth="1"/>
    <col min="4" max="4" width="15.77734375" style="2" bestFit="1" customWidth="1"/>
    <col min="5" max="5" width="10.109375" style="1" customWidth="1"/>
    <col min="6" max="6" width="6.5546875" style="2" customWidth="1"/>
    <col min="7" max="8" width="7.21875" style="2" bestFit="1" customWidth="1"/>
    <col min="9" max="9" width="9.33203125" style="2" bestFit="1" customWidth="1"/>
    <col min="10" max="10" width="10.6640625" style="2" bestFit="1" customWidth="1"/>
    <col min="11" max="11" width="6.21875" style="1" customWidth="1"/>
    <col min="12" max="12" width="10.6640625" style="1" bestFit="1" customWidth="1"/>
    <col min="13" max="16384" width="9.109375" style="1"/>
  </cols>
  <sheetData>
    <row r="1" spans="1:13" ht="19.95" customHeight="1" x14ac:dyDescent="0.35">
      <c r="A1" s="47" t="s">
        <v>114</v>
      </c>
      <c r="B1" s="47"/>
      <c r="C1" s="47"/>
      <c r="D1" s="47"/>
      <c r="E1" s="47"/>
      <c r="F1" s="47"/>
      <c r="G1" s="47"/>
      <c r="H1" s="47"/>
      <c r="I1" s="47"/>
      <c r="J1" s="47"/>
      <c r="K1" s="12"/>
    </row>
    <row r="2" spans="1:13" ht="17.399999999999999" x14ac:dyDescent="0.3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12"/>
    </row>
    <row r="3" spans="1:13" ht="13.5" customHeight="1" x14ac:dyDescent="0.3">
      <c r="A3" s="49" t="s">
        <v>115</v>
      </c>
      <c r="B3" s="49"/>
      <c r="C3" s="49"/>
      <c r="D3" s="49"/>
      <c r="E3" s="49"/>
      <c r="F3" s="49"/>
      <c r="G3" s="49"/>
      <c r="H3" s="49"/>
      <c r="I3" s="49"/>
      <c r="J3" s="49"/>
      <c r="K3" s="12"/>
    </row>
    <row r="4" spans="1:13" ht="17.399999999999999" x14ac:dyDescent="0.3">
      <c r="A4" s="9"/>
      <c r="B4" s="9"/>
      <c r="C4" s="9"/>
      <c r="D4" s="9"/>
      <c r="E4" s="9"/>
      <c r="F4" s="9"/>
      <c r="G4" s="9"/>
      <c r="H4" s="9"/>
      <c r="I4" s="9"/>
      <c r="J4" s="9"/>
      <c r="K4" s="12"/>
      <c r="L4" s="11"/>
      <c r="M4" s="8"/>
    </row>
    <row r="5" spans="1:13" x14ac:dyDescent="0.3">
      <c r="A5" s="6"/>
      <c r="B5" s="10"/>
      <c r="C5" s="10"/>
      <c r="F5" s="1"/>
      <c r="G5" s="1"/>
      <c r="H5" s="1"/>
      <c r="J5" s="6"/>
    </row>
    <row r="6" spans="1:13" x14ac:dyDescent="0.3">
      <c r="A6" s="45" t="s">
        <v>107</v>
      </c>
      <c r="B6" s="45"/>
      <c r="C6" s="45"/>
      <c r="D6" s="45"/>
      <c r="E6" s="45"/>
      <c r="F6" s="45"/>
      <c r="G6" s="45"/>
      <c r="H6" s="45"/>
      <c r="I6" s="10"/>
      <c r="J6" s="36"/>
      <c r="K6" s="37"/>
    </row>
    <row r="7" spans="1:13" x14ac:dyDescent="0.3">
      <c r="K7" s="37"/>
    </row>
    <row r="8" spans="1:13" x14ac:dyDescent="0.3">
      <c r="A8" s="7" t="s">
        <v>1</v>
      </c>
      <c r="B8" s="7" t="s">
        <v>2</v>
      </c>
      <c r="C8" s="7" t="s">
        <v>3</v>
      </c>
      <c r="D8" s="7" t="s">
        <v>4</v>
      </c>
      <c r="E8" s="46" t="s">
        <v>5</v>
      </c>
      <c r="F8" s="46"/>
      <c r="G8" s="7" t="s">
        <v>6</v>
      </c>
      <c r="I8" s="35"/>
      <c r="J8" s="38"/>
      <c r="K8" s="2"/>
    </row>
    <row r="9" spans="1:13" x14ac:dyDescent="0.3">
      <c r="A9" s="6" t="s">
        <v>8</v>
      </c>
      <c r="B9" s="31" t="s">
        <v>163</v>
      </c>
      <c r="C9" s="2">
        <v>2014</v>
      </c>
      <c r="D9" s="8" t="s">
        <v>111</v>
      </c>
      <c r="E9" s="18">
        <v>103.7</v>
      </c>
      <c r="F9" s="18">
        <v>104.3</v>
      </c>
      <c r="G9" s="19">
        <f t="shared" ref="G9:G19" si="0">SUM(E9:F9)</f>
        <v>208</v>
      </c>
      <c r="H9" s="27"/>
      <c r="K9" s="6"/>
    </row>
    <row r="10" spans="1:13" x14ac:dyDescent="0.3">
      <c r="A10" s="6" t="s">
        <v>9</v>
      </c>
      <c r="B10" s="31" t="s">
        <v>190</v>
      </c>
      <c r="C10" s="2">
        <v>2015</v>
      </c>
      <c r="D10" s="8" t="s">
        <v>188</v>
      </c>
      <c r="E10" s="18">
        <v>103.8</v>
      </c>
      <c r="F10" s="18">
        <v>103.6</v>
      </c>
      <c r="G10" s="19">
        <f t="shared" si="0"/>
        <v>207.39999999999998</v>
      </c>
      <c r="K10" s="2"/>
    </row>
    <row r="11" spans="1:13" x14ac:dyDescent="0.3">
      <c r="A11" s="6" t="s">
        <v>10</v>
      </c>
      <c r="B11" s="31" t="s">
        <v>66</v>
      </c>
      <c r="C11" s="2">
        <v>2015</v>
      </c>
      <c r="D11" s="8" t="s">
        <v>65</v>
      </c>
      <c r="E11" s="18">
        <v>102.8</v>
      </c>
      <c r="F11" s="18">
        <v>101.6</v>
      </c>
      <c r="G11" s="19">
        <f t="shared" si="0"/>
        <v>204.39999999999998</v>
      </c>
      <c r="K11" s="2"/>
    </row>
    <row r="12" spans="1:13" x14ac:dyDescent="0.3">
      <c r="A12" s="24" t="s">
        <v>11</v>
      </c>
      <c r="B12" s="32" t="s">
        <v>216</v>
      </c>
      <c r="C12" s="2">
        <v>2014</v>
      </c>
      <c r="D12" s="8" t="s">
        <v>111</v>
      </c>
      <c r="E12" s="18">
        <v>101.6</v>
      </c>
      <c r="F12" s="18">
        <v>102.7</v>
      </c>
      <c r="G12" s="19">
        <f t="shared" si="0"/>
        <v>204.3</v>
      </c>
      <c r="K12" s="2"/>
    </row>
    <row r="13" spans="1:13" x14ac:dyDescent="0.3">
      <c r="A13" s="24" t="s">
        <v>12</v>
      </c>
      <c r="B13" s="32" t="s">
        <v>155</v>
      </c>
      <c r="C13" s="2">
        <v>2016</v>
      </c>
      <c r="D13" s="8" t="s">
        <v>156</v>
      </c>
      <c r="E13" s="18">
        <v>101.7</v>
      </c>
      <c r="F13" s="18">
        <v>101.6</v>
      </c>
      <c r="G13" s="19">
        <f t="shared" si="0"/>
        <v>203.3</v>
      </c>
      <c r="H13" s="27"/>
      <c r="K13" s="2"/>
    </row>
    <row r="14" spans="1:13" x14ac:dyDescent="0.3">
      <c r="A14" s="24" t="s">
        <v>13</v>
      </c>
      <c r="B14" s="32" t="s">
        <v>192</v>
      </c>
      <c r="C14" s="2">
        <v>2014</v>
      </c>
      <c r="D14" s="8" t="s">
        <v>188</v>
      </c>
      <c r="E14" s="18">
        <v>101.3</v>
      </c>
      <c r="F14" s="18">
        <v>101</v>
      </c>
      <c r="G14" s="19">
        <f t="shared" si="0"/>
        <v>202.3</v>
      </c>
      <c r="H14" s="27"/>
      <c r="K14" s="2"/>
    </row>
    <row r="15" spans="1:13" x14ac:dyDescent="0.3">
      <c r="A15" s="24" t="s">
        <v>14</v>
      </c>
      <c r="B15" s="32" t="s">
        <v>146</v>
      </c>
      <c r="C15" s="2">
        <v>2014</v>
      </c>
      <c r="D15" s="8" t="s">
        <v>148</v>
      </c>
      <c r="E15" s="18">
        <v>100.9</v>
      </c>
      <c r="F15" s="18">
        <v>98.3</v>
      </c>
      <c r="G15" s="19">
        <f t="shared" si="0"/>
        <v>199.2</v>
      </c>
      <c r="H15" s="27"/>
      <c r="K15" s="2"/>
    </row>
    <row r="16" spans="1:13" x14ac:dyDescent="0.3">
      <c r="A16" s="24" t="s">
        <v>15</v>
      </c>
      <c r="B16" s="32" t="s">
        <v>160</v>
      </c>
      <c r="C16" s="2">
        <v>2017</v>
      </c>
      <c r="D16" s="8" t="s">
        <v>65</v>
      </c>
      <c r="E16" s="18">
        <v>98.1</v>
      </c>
      <c r="F16" s="18">
        <v>100.2</v>
      </c>
      <c r="G16" s="19">
        <f t="shared" si="0"/>
        <v>198.3</v>
      </c>
      <c r="H16" s="27"/>
      <c r="K16" s="2"/>
    </row>
    <row r="17" spans="1:12" x14ac:dyDescent="0.3">
      <c r="A17" s="24" t="s">
        <v>16</v>
      </c>
      <c r="B17" s="32" t="s">
        <v>189</v>
      </c>
      <c r="C17" s="2">
        <v>2017</v>
      </c>
      <c r="D17" s="8" t="s">
        <v>188</v>
      </c>
      <c r="E17" s="18">
        <v>97</v>
      </c>
      <c r="F17" s="18">
        <v>97.8</v>
      </c>
      <c r="G17" s="19">
        <f t="shared" si="0"/>
        <v>194.8</v>
      </c>
      <c r="H17" s="27"/>
      <c r="K17" s="2"/>
    </row>
    <row r="18" spans="1:12" x14ac:dyDescent="0.3">
      <c r="A18" s="24" t="s">
        <v>17</v>
      </c>
      <c r="B18" s="32" t="s">
        <v>159</v>
      </c>
      <c r="C18" s="2">
        <v>2016</v>
      </c>
      <c r="D18" s="8" t="s">
        <v>40</v>
      </c>
      <c r="E18" s="18">
        <v>96.1</v>
      </c>
      <c r="F18" s="18">
        <v>96.3</v>
      </c>
      <c r="G18" s="19">
        <f t="shared" si="0"/>
        <v>192.39999999999998</v>
      </c>
      <c r="H18" s="27"/>
      <c r="K18" s="2"/>
    </row>
    <row r="19" spans="1:12" x14ac:dyDescent="0.3">
      <c r="A19" s="24" t="s">
        <v>18</v>
      </c>
      <c r="B19" s="32" t="s">
        <v>161</v>
      </c>
      <c r="C19" s="2">
        <v>2015</v>
      </c>
      <c r="D19" s="8" t="s">
        <v>162</v>
      </c>
      <c r="E19" s="18">
        <v>88.6</v>
      </c>
      <c r="F19" s="18">
        <v>79.7</v>
      </c>
      <c r="G19" s="19">
        <f t="shared" si="0"/>
        <v>168.3</v>
      </c>
      <c r="H19" s="27"/>
      <c r="K19" s="2"/>
    </row>
    <row r="20" spans="1:12" x14ac:dyDescent="0.3">
      <c r="A20" s="24"/>
      <c r="B20" s="31"/>
      <c r="C20" s="2"/>
      <c r="D20" s="8"/>
      <c r="E20" s="18"/>
      <c r="F20" s="18"/>
      <c r="G20" s="19"/>
      <c r="H20" s="27"/>
      <c r="K20" s="2"/>
    </row>
    <row r="21" spans="1:12" x14ac:dyDescent="0.3">
      <c r="A21" s="24"/>
      <c r="C21" s="2"/>
      <c r="D21" s="8"/>
      <c r="E21" s="18"/>
      <c r="F21" s="18"/>
      <c r="G21" s="19"/>
      <c r="H21" s="27"/>
      <c r="K21" s="2"/>
    </row>
    <row r="22" spans="1:12" x14ac:dyDescent="0.3">
      <c r="A22" s="24"/>
      <c r="C22" s="2"/>
      <c r="D22" s="8"/>
      <c r="E22" s="18"/>
      <c r="F22" s="18"/>
      <c r="G22" s="19"/>
      <c r="H22" s="27"/>
      <c r="K22" s="2"/>
    </row>
    <row r="23" spans="1:12" x14ac:dyDescent="0.3">
      <c r="A23" s="45" t="s">
        <v>108</v>
      </c>
      <c r="B23" s="45"/>
      <c r="C23" s="45"/>
      <c r="D23" s="45"/>
      <c r="E23" s="45"/>
      <c r="F23" s="45"/>
      <c r="G23" s="45"/>
      <c r="H23" s="45"/>
      <c r="I23" s="35"/>
      <c r="J23" s="38"/>
      <c r="K23" s="2"/>
      <c r="L23" s="38"/>
    </row>
    <row r="25" spans="1:12" x14ac:dyDescent="0.3">
      <c r="A25" s="7" t="s">
        <v>1</v>
      </c>
      <c r="B25" s="7" t="s">
        <v>2</v>
      </c>
      <c r="C25" s="7" t="s">
        <v>3</v>
      </c>
      <c r="D25" s="7" t="s">
        <v>4</v>
      </c>
      <c r="E25" s="46" t="s">
        <v>5</v>
      </c>
      <c r="F25" s="46"/>
      <c r="G25" s="7" t="s">
        <v>6</v>
      </c>
      <c r="I25" s="7"/>
    </row>
    <row r="26" spans="1:12" x14ac:dyDescent="0.3">
      <c r="A26" s="6" t="s">
        <v>8</v>
      </c>
      <c r="B26" s="31" t="s">
        <v>225</v>
      </c>
      <c r="C26" s="2">
        <v>2012</v>
      </c>
      <c r="D26" s="8" t="s">
        <v>65</v>
      </c>
      <c r="E26" s="18">
        <v>105</v>
      </c>
      <c r="F26" s="18">
        <v>104.1</v>
      </c>
      <c r="G26" s="26">
        <f t="shared" ref="G26:G49" si="1">SUM(E26:F26)</f>
        <v>209.1</v>
      </c>
    </row>
    <row r="27" spans="1:12" x14ac:dyDescent="0.3">
      <c r="A27" s="6" t="s">
        <v>9</v>
      </c>
      <c r="B27" s="31" t="s">
        <v>151</v>
      </c>
      <c r="C27" s="2">
        <v>2011</v>
      </c>
      <c r="D27" s="8" t="s">
        <v>148</v>
      </c>
      <c r="E27" s="18">
        <v>104.6</v>
      </c>
      <c r="F27" s="18">
        <v>104.1</v>
      </c>
      <c r="G27" s="26">
        <f t="shared" si="1"/>
        <v>208.7</v>
      </c>
      <c r="H27" s="27"/>
    </row>
    <row r="28" spans="1:12" x14ac:dyDescent="0.3">
      <c r="A28" s="6" t="s">
        <v>10</v>
      </c>
      <c r="B28" s="31" t="s">
        <v>193</v>
      </c>
      <c r="C28" s="2">
        <v>2011</v>
      </c>
      <c r="D28" s="8" t="s">
        <v>188</v>
      </c>
      <c r="E28" s="18">
        <v>103.7</v>
      </c>
      <c r="F28" s="18">
        <v>104.1</v>
      </c>
      <c r="G28" s="26">
        <f t="shared" si="1"/>
        <v>207.8</v>
      </c>
      <c r="H28" s="27"/>
    </row>
    <row r="29" spans="1:12" x14ac:dyDescent="0.3">
      <c r="A29" s="24" t="s">
        <v>11</v>
      </c>
      <c r="B29" s="32" t="s">
        <v>67</v>
      </c>
      <c r="C29" s="2">
        <v>2012</v>
      </c>
      <c r="D29" s="8" t="s">
        <v>65</v>
      </c>
      <c r="E29" s="18">
        <v>103.5</v>
      </c>
      <c r="F29" s="18">
        <v>103.6</v>
      </c>
      <c r="G29" s="26">
        <f t="shared" si="1"/>
        <v>207.1</v>
      </c>
      <c r="H29" s="27"/>
    </row>
    <row r="30" spans="1:12" x14ac:dyDescent="0.3">
      <c r="A30" s="24" t="s">
        <v>12</v>
      </c>
      <c r="B30" s="1" t="s">
        <v>191</v>
      </c>
      <c r="C30" s="2">
        <v>2011</v>
      </c>
      <c r="D30" s="8" t="s">
        <v>188</v>
      </c>
      <c r="E30" s="18">
        <v>103.8</v>
      </c>
      <c r="F30" s="18">
        <v>103.2</v>
      </c>
      <c r="G30" s="26">
        <f t="shared" si="1"/>
        <v>207</v>
      </c>
      <c r="H30" s="27"/>
    </row>
    <row r="31" spans="1:12" x14ac:dyDescent="0.3">
      <c r="A31" s="24" t="s">
        <v>13</v>
      </c>
      <c r="B31" s="1" t="s">
        <v>213</v>
      </c>
      <c r="C31" s="2">
        <v>2012</v>
      </c>
      <c r="D31" s="8" t="s">
        <v>111</v>
      </c>
      <c r="E31" s="18">
        <v>103.5</v>
      </c>
      <c r="F31" s="18">
        <v>103</v>
      </c>
      <c r="G31" s="26">
        <f t="shared" si="1"/>
        <v>206.5</v>
      </c>
      <c r="H31" s="27"/>
    </row>
    <row r="32" spans="1:12" x14ac:dyDescent="0.3">
      <c r="A32" s="24" t="s">
        <v>14</v>
      </c>
      <c r="B32" s="1" t="s">
        <v>153</v>
      </c>
      <c r="C32" s="2">
        <v>2010</v>
      </c>
      <c r="D32" s="8" t="s">
        <v>148</v>
      </c>
      <c r="E32" s="18">
        <v>103.5</v>
      </c>
      <c r="F32" s="18">
        <v>102.5</v>
      </c>
      <c r="G32" s="26">
        <f t="shared" si="1"/>
        <v>206</v>
      </c>
    </row>
    <row r="33" spans="1:8" x14ac:dyDescent="0.3">
      <c r="A33" s="24" t="s">
        <v>15</v>
      </c>
      <c r="B33" s="1" t="s">
        <v>158</v>
      </c>
      <c r="C33" s="2">
        <v>2011</v>
      </c>
      <c r="D33" s="8" t="s">
        <v>40</v>
      </c>
      <c r="E33" s="18">
        <v>102.8</v>
      </c>
      <c r="F33" s="18">
        <v>102.1</v>
      </c>
      <c r="G33" s="26">
        <f t="shared" si="1"/>
        <v>204.89999999999998</v>
      </c>
    </row>
    <row r="34" spans="1:8" x14ac:dyDescent="0.3">
      <c r="A34" s="24" t="s">
        <v>16</v>
      </c>
      <c r="B34" s="1" t="s">
        <v>147</v>
      </c>
      <c r="C34" s="2">
        <v>2013</v>
      </c>
      <c r="D34" s="8" t="s">
        <v>148</v>
      </c>
      <c r="E34" s="18">
        <v>102.1</v>
      </c>
      <c r="F34" s="18">
        <v>102.7</v>
      </c>
      <c r="G34" s="26">
        <f t="shared" si="1"/>
        <v>204.8</v>
      </c>
    </row>
    <row r="35" spans="1:8" x14ac:dyDescent="0.3">
      <c r="A35" s="24" t="s">
        <v>17</v>
      </c>
      <c r="B35" s="1" t="s">
        <v>62</v>
      </c>
      <c r="C35" s="2">
        <v>2011</v>
      </c>
      <c r="D35" s="8" t="s">
        <v>162</v>
      </c>
      <c r="E35" s="18">
        <v>100.7</v>
      </c>
      <c r="F35" s="18">
        <v>103</v>
      </c>
      <c r="G35" s="26">
        <f t="shared" si="1"/>
        <v>203.7</v>
      </c>
    </row>
    <row r="36" spans="1:8" x14ac:dyDescent="0.3">
      <c r="A36" s="24" t="s">
        <v>18</v>
      </c>
      <c r="B36" s="1" t="s">
        <v>142</v>
      </c>
      <c r="C36" s="2">
        <v>2011</v>
      </c>
      <c r="D36" s="8" t="s">
        <v>162</v>
      </c>
      <c r="E36" s="18">
        <v>100.6</v>
      </c>
      <c r="F36" s="18">
        <v>103</v>
      </c>
      <c r="G36" s="26">
        <f t="shared" si="1"/>
        <v>203.6</v>
      </c>
      <c r="H36" s="27"/>
    </row>
    <row r="37" spans="1:8" x14ac:dyDescent="0.3">
      <c r="A37" s="24" t="s">
        <v>19</v>
      </c>
      <c r="B37" s="1" t="s">
        <v>149</v>
      </c>
      <c r="C37" s="2">
        <v>2013</v>
      </c>
      <c r="D37" s="8" t="s">
        <v>148</v>
      </c>
      <c r="E37" s="18">
        <v>102.3</v>
      </c>
      <c r="F37" s="18">
        <v>101.1</v>
      </c>
      <c r="G37" s="26">
        <f t="shared" si="1"/>
        <v>203.39999999999998</v>
      </c>
      <c r="H37" s="27"/>
    </row>
    <row r="38" spans="1:8" x14ac:dyDescent="0.3">
      <c r="A38" s="24" t="s">
        <v>91</v>
      </c>
      <c r="B38" s="1" t="s">
        <v>214</v>
      </c>
      <c r="C38" s="2">
        <v>2011</v>
      </c>
      <c r="D38" s="8" t="s">
        <v>111</v>
      </c>
      <c r="E38" s="18">
        <v>101.4</v>
      </c>
      <c r="F38" s="18">
        <v>101</v>
      </c>
      <c r="G38" s="26">
        <f t="shared" si="1"/>
        <v>202.4</v>
      </c>
    </row>
    <row r="39" spans="1:8" x14ac:dyDescent="0.3">
      <c r="A39" s="24" t="s">
        <v>92</v>
      </c>
      <c r="B39" s="1" t="s">
        <v>63</v>
      </c>
      <c r="C39" s="2">
        <v>2013</v>
      </c>
      <c r="D39" s="8" t="s">
        <v>162</v>
      </c>
      <c r="E39" s="18">
        <v>98.6</v>
      </c>
      <c r="F39" s="18">
        <v>102.8</v>
      </c>
      <c r="G39" s="26">
        <f t="shared" si="1"/>
        <v>201.39999999999998</v>
      </c>
      <c r="H39" s="27"/>
    </row>
    <row r="40" spans="1:8" x14ac:dyDescent="0.3">
      <c r="A40" s="24" t="s">
        <v>93</v>
      </c>
      <c r="B40" s="1" t="s">
        <v>145</v>
      </c>
      <c r="C40" s="2">
        <v>2012</v>
      </c>
      <c r="D40" s="8" t="s">
        <v>65</v>
      </c>
      <c r="E40" s="18">
        <v>99.3</v>
      </c>
      <c r="F40" s="18">
        <v>102</v>
      </c>
      <c r="G40" s="26">
        <f t="shared" si="1"/>
        <v>201.3</v>
      </c>
    </row>
    <row r="41" spans="1:8" x14ac:dyDescent="0.3">
      <c r="A41" s="24" t="s">
        <v>222</v>
      </c>
      <c r="B41" s="1" t="s">
        <v>44</v>
      </c>
      <c r="C41" s="2">
        <v>2013</v>
      </c>
      <c r="D41" s="8" t="s">
        <v>41</v>
      </c>
      <c r="E41" s="18">
        <v>99.4</v>
      </c>
      <c r="F41" s="18">
        <v>101.6</v>
      </c>
      <c r="G41" s="26">
        <f t="shared" si="1"/>
        <v>201</v>
      </c>
    </row>
    <row r="42" spans="1:8" x14ac:dyDescent="0.3">
      <c r="A42" s="24" t="s">
        <v>223</v>
      </c>
      <c r="B42" s="1" t="s">
        <v>152</v>
      </c>
      <c r="C42" s="2">
        <v>2012</v>
      </c>
      <c r="D42" s="8" t="s">
        <v>148</v>
      </c>
      <c r="E42" s="18">
        <v>98.9</v>
      </c>
      <c r="F42" s="18">
        <v>102</v>
      </c>
      <c r="G42" s="26">
        <f t="shared" si="1"/>
        <v>200.9</v>
      </c>
    </row>
    <row r="43" spans="1:8" x14ac:dyDescent="0.3">
      <c r="A43" s="24" t="s">
        <v>99</v>
      </c>
      <c r="B43" s="1" t="s">
        <v>215</v>
      </c>
      <c r="C43" s="2">
        <v>2012</v>
      </c>
      <c r="D43" s="8" t="s">
        <v>162</v>
      </c>
      <c r="E43" s="18">
        <v>99.9</v>
      </c>
      <c r="F43" s="18">
        <v>98.9</v>
      </c>
      <c r="G43" s="26">
        <f t="shared" si="1"/>
        <v>198.8</v>
      </c>
    </row>
    <row r="44" spans="1:8" x14ac:dyDescent="0.3">
      <c r="A44" s="24" t="s">
        <v>100</v>
      </c>
      <c r="B44" s="1" t="s">
        <v>150</v>
      </c>
      <c r="C44" s="2">
        <v>2012</v>
      </c>
      <c r="D44" s="8" t="s">
        <v>148</v>
      </c>
      <c r="E44" s="18">
        <v>96.7</v>
      </c>
      <c r="F44" s="18">
        <v>98.5</v>
      </c>
      <c r="G44" s="26">
        <f t="shared" si="1"/>
        <v>195.2</v>
      </c>
    </row>
    <row r="45" spans="1:8" x14ac:dyDescent="0.3">
      <c r="A45" s="24" t="s">
        <v>101</v>
      </c>
      <c r="B45" s="1" t="s">
        <v>157</v>
      </c>
      <c r="C45" s="2">
        <v>2013</v>
      </c>
      <c r="D45" s="8" t="s">
        <v>40</v>
      </c>
      <c r="E45" s="18">
        <v>98.2</v>
      </c>
      <c r="F45" s="18">
        <v>96.1</v>
      </c>
      <c r="G45" s="26">
        <f t="shared" si="1"/>
        <v>194.3</v>
      </c>
    </row>
    <row r="46" spans="1:8" x14ac:dyDescent="0.3">
      <c r="A46" s="24" t="s">
        <v>102</v>
      </c>
      <c r="B46" s="1" t="s">
        <v>45</v>
      </c>
      <c r="C46" s="2">
        <v>2012</v>
      </c>
      <c r="D46" s="8" t="s">
        <v>41</v>
      </c>
      <c r="E46" s="18">
        <v>95.2</v>
      </c>
      <c r="F46" s="18">
        <v>97.1</v>
      </c>
      <c r="G46" s="26">
        <f t="shared" si="1"/>
        <v>192.3</v>
      </c>
    </row>
    <row r="47" spans="1:8" x14ac:dyDescent="0.3">
      <c r="A47" s="24" t="s">
        <v>103</v>
      </c>
      <c r="B47" s="1" t="s">
        <v>154</v>
      </c>
      <c r="C47" s="2">
        <v>2011</v>
      </c>
      <c r="D47" s="8" t="s">
        <v>41</v>
      </c>
      <c r="E47" s="18">
        <v>97.7</v>
      </c>
      <c r="F47" s="18">
        <v>93.6</v>
      </c>
      <c r="G47" s="26">
        <f t="shared" si="1"/>
        <v>191.3</v>
      </c>
    </row>
    <row r="48" spans="1:8" x14ac:dyDescent="0.3">
      <c r="A48" s="24" t="s">
        <v>104</v>
      </c>
      <c r="B48" s="32" t="s">
        <v>143</v>
      </c>
      <c r="C48" s="2">
        <v>2013</v>
      </c>
      <c r="D48" s="8" t="s">
        <v>162</v>
      </c>
      <c r="E48" s="18">
        <v>87.2</v>
      </c>
      <c r="F48" s="18">
        <v>87.1</v>
      </c>
      <c r="G48" s="26">
        <f t="shared" si="1"/>
        <v>174.3</v>
      </c>
    </row>
    <row r="49" spans="1:7" x14ac:dyDescent="0.3">
      <c r="A49" s="24" t="s">
        <v>105</v>
      </c>
      <c r="B49" s="1" t="s">
        <v>144</v>
      </c>
      <c r="C49" s="2">
        <v>2011</v>
      </c>
      <c r="D49" s="8" t="s">
        <v>162</v>
      </c>
      <c r="E49" s="18">
        <v>89.8</v>
      </c>
      <c r="F49" s="18">
        <v>84.5</v>
      </c>
      <c r="G49" s="26">
        <f t="shared" si="1"/>
        <v>174.3</v>
      </c>
    </row>
    <row r="50" spans="1:7" x14ac:dyDescent="0.3">
      <c r="A50" s="24"/>
      <c r="B50" s="22"/>
      <c r="C50" s="2"/>
      <c r="D50" s="8"/>
      <c r="E50" s="18"/>
      <c r="F50" s="18"/>
      <c r="G50" s="26"/>
    </row>
    <row r="51" spans="1:7" x14ac:dyDescent="0.3">
      <c r="A51" s="24"/>
      <c r="C51" s="2"/>
      <c r="D51" s="8"/>
      <c r="E51" s="18"/>
      <c r="F51" s="18"/>
      <c r="G51" s="26"/>
    </row>
    <row r="52" spans="1:7" x14ac:dyDescent="0.3">
      <c r="A52" s="24"/>
      <c r="C52" s="2"/>
      <c r="D52" s="8"/>
      <c r="E52" s="18"/>
      <c r="F52" s="18"/>
      <c r="G52" s="26"/>
    </row>
    <row r="53" spans="1:7" x14ac:dyDescent="0.3">
      <c r="A53" s="24"/>
      <c r="C53" s="2"/>
      <c r="D53" s="8"/>
      <c r="E53" s="18"/>
      <c r="F53" s="18"/>
      <c r="G53" s="26"/>
    </row>
    <row r="54" spans="1:7" x14ac:dyDescent="0.3">
      <c r="A54" s="24"/>
      <c r="B54" s="23"/>
      <c r="C54" s="2"/>
      <c r="D54" s="8"/>
      <c r="E54" s="18"/>
      <c r="F54" s="18"/>
      <c r="G54" s="26"/>
    </row>
    <row r="55" spans="1:7" x14ac:dyDescent="0.3">
      <c r="A55" s="24"/>
      <c r="C55" s="2"/>
      <c r="D55" s="8"/>
      <c r="E55" s="18"/>
      <c r="F55" s="18"/>
      <c r="G55" s="26"/>
    </row>
    <row r="56" spans="1:7" x14ac:dyDescent="0.3">
      <c r="C56" s="2"/>
      <c r="D56" s="8"/>
      <c r="E56" s="18"/>
      <c r="F56" s="18"/>
      <c r="G56" s="26"/>
    </row>
    <row r="57" spans="1:7" x14ac:dyDescent="0.3">
      <c r="C57" s="2"/>
      <c r="D57" s="8"/>
      <c r="E57" s="18"/>
      <c r="F57" s="18"/>
      <c r="G57" s="26"/>
    </row>
    <row r="58" spans="1:7" x14ac:dyDescent="0.3">
      <c r="G58" s="26"/>
    </row>
    <row r="59" spans="1:7" x14ac:dyDescent="0.3">
      <c r="C59" s="2"/>
      <c r="D59" s="8"/>
      <c r="E59" s="18"/>
      <c r="F59" s="18"/>
      <c r="G59" s="26"/>
    </row>
    <row r="60" spans="1:7" x14ac:dyDescent="0.3">
      <c r="C60" s="2"/>
      <c r="D60" s="8"/>
      <c r="E60" s="18"/>
      <c r="F60" s="18"/>
      <c r="G60" s="26"/>
    </row>
  </sheetData>
  <sortState ref="B26:G49">
    <sortCondition descending="1" ref="G26:G49"/>
  </sortState>
  <mergeCells count="7">
    <mergeCell ref="E25:F25"/>
    <mergeCell ref="A6:H6"/>
    <mergeCell ref="A23:H23"/>
    <mergeCell ref="A1:J1"/>
    <mergeCell ref="A2:J2"/>
    <mergeCell ref="A3:J3"/>
    <mergeCell ref="E8:F8"/>
  </mergeCells>
  <hyperlinks>
    <hyperlink ref="A4" r:id="rId1" display="Võistlust toetas auhindadega laskesportlase ja hobilaskuri veebipood:  laskur.ee"/>
  </hyperlinks>
  <pageMargins left="0.7" right="0.7" top="0.75" bottom="0.75" header="0.3" footer="0.3"/>
  <pageSetup paperSize="9" scale="85" orientation="portrait" horizontalDpi="200" verticalDpi="200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zoomScale="82" zoomScaleNormal="85" workbookViewId="0">
      <selection activeCell="C2" sqref="C2"/>
    </sheetView>
  </sheetViews>
  <sheetFormatPr defaultRowHeight="13.2" x14ac:dyDescent="0.25"/>
  <cols>
    <col min="1" max="1" width="24.44140625" bestFit="1" customWidth="1"/>
    <col min="2" max="2" width="16.109375" customWidth="1"/>
  </cols>
  <sheetData>
    <row r="1" spans="1:9" ht="20.399999999999999" x14ac:dyDescent="0.35">
      <c r="A1" s="50" t="s">
        <v>114</v>
      </c>
      <c r="B1" s="51"/>
      <c r="C1" s="51"/>
      <c r="D1" s="51"/>
      <c r="E1" s="51"/>
      <c r="F1" s="51"/>
      <c r="G1" s="51"/>
      <c r="H1" s="51"/>
      <c r="I1" s="51"/>
    </row>
    <row r="2" spans="1:9" ht="15.6" x14ac:dyDescent="0.3">
      <c r="A2" s="16"/>
      <c r="B2" s="16"/>
      <c r="C2" s="16"/>
      <c r="D2" s="14"/>
      <c r="E2" s="15" t="s">
        <v>115</v>
      </c>
      <c r="H2" s="14"/>
      <c r="I2" s="14"/>
    </row>
    <row r="3" spans="1:9" ht="15.6" x14ac:dyDescent="0.3">
      <c r="A3" s="16"/>
      <c r="B3" s="16"/>
      <c r="C3" s="16"/>
      <c r="D3" s="16"/>
      <c r="E3" s="16"/>
      <c r="F3" s="13"/>
      <c r="G3" s="13"/>
      <c r="H3" s="13"/>
      <c r="I3" s="13"/>
    </row>
    <row r="4" spans="1:9" ht="15.6" x14ac:dyDescent="0.3">
      <c r="A4" s="16"/>
      <c r="B4" s="16"/>
      <c r="C4" s="16"/>
      <c r="D4" s="16"/>
      <c r="E4" s="16"/>
      <c r="F4" s="13"/>
      <c r="G4" s="13"/>
      <c r="H4" s="13"/>
      <c r="I4" s="13"/>
    </row>
    <row r="5" spans="1:9" ht="15.6" x14ac:dyDescent="0.3">
      <c r="A5" s="16" t="s">
        <v>20</v>
      </c>
      <c r="B5" s="16"/>
      <c r="C5" s="16"/>
      <c r="D5" s="16"/>
      <c r="E5" s="16"/>
      <c r="F5" s="13"/>
      <c r="G5" s="13"/>
      <c r="H5" s="13"/>
      <c r="I5" s="13"/>
    </row>
    <row r="6" spans="1:9" ht="15.6" x14ac:dyDescent="0.3">
      <c r="A6" s="16"/>
      <c r="B6" s="16" t="s">
        <v>21</v>
      </c>
      <c r="C6" s="16"/>
      <c r="D6" s="16"/>
      <c r="E6" s="16"/>
      <c r="F6" s="13"/>
      <c r="G6" s="13"/>
      <c r="H6" s="13"/>
      <c r="I6" s="13"/>
    </row>
    <row r="7" spans="1:9" ht="15.6" x14ac:dyDescent="0.3">
      <c r="A7" s="16"/>
      <c r="B7" s="16" t="s">
        <v>106</v>
      </c>
      <c r="C7" s="16"/>
      <c r="D7" s="16"/>
      <c r="E7" s="16"/>
      <c r="F7" s="13"/>
      <c r="G7" s="13"/>
      <c r="H7" s="13"/>
      <c r="I7" s="13"/>
    </row>
    <row r="8" spans="1:9" ht="15.6" x14ac:dyDescent="0.3">
      <c r="A8" s="16"/>
      <c r="B8" s="16" t="s">
        <v>22</v>
      </c>
      <c r="C8" s="16"/>
      <c r="D8" s="16"/>
      <c r="E8" s="16"/>
      <c r="F8" s="13"/>
      <c r="G8" s="13"/>
      <c r="H8" s="13"/>
      <c r="I8" s="13"/>
    </row>
    <row r="9" spans="1:9" ht="15.6" x14ac:dyDescent="0.3">
      <c r="A9" s="16" t="s">
        <v>58</v>
      </c>
      <c r="B9" s="16"/>
      <c r="C9" s="16"/>
      <c r="E9" s="16"/>
      <c r="F9" s="13"/>
      <c r="G9" s="13"/>
      <c r="H9" s="13"/>
      <c r="I9" s="13"/>
    </row>
    <row r="10" spans="1:9" ht="15.6" x14ac:dyDescent="0.3">
      <c r="A10" s="16"/>
      <c r="B10" s="16" t="s">
        <v>21</v>
      </c>
      <c r="C10" s="16"/>
      <c r="E10" s="16"/>
      <c r="F10" s="13"/>
      <c r="G10" s="13"/>
      <c r="H10" s="13"/>
      <c r="I10" s="13"/>
    </row>
    <row r="11" spans="1:9" ht="15.6" x14ac:dyDescent="0.3">
      <c r="A11" s="16"/>
      <c r="B11" s="16" t="s">
        <v>22</v>
      </c>
      <c r="C11" s="16"/>
      <c r="E11" s="16"/>
      <c r="F11" s="13"/>
      <c r="G11" s="13"/>
      <c r="H11" s="13"/>
      <c r="I11" s="13"/>
    </row>
    <row r="12" spans="1:9" ht="15.6" x14ac:dyDescent="0.3">
      <c r="A12" s="16"/>
      <c r="B12" s="16"/>
      <c r="C12" s="16"/>
      <c r="D12" s="16"/>
      <c r="E12" s="16"/>
      <c r="F12" s="13"/>
      <c r="G12" s="13"/>
      <c r="H12" s="13"/>
      <c r="I12" s="13"/>
    </row>
    <row r="13" spans="1:9" ht="15.6" x14ac:dyDescent="0.3">
      <c r="A13" s="16" t="s">
        <v>23</v>
      </c>
      <c r="B13" s="16"/>
      <c r="C13" s="16"/>
      <c r="D13" s="16"/>
      <c r="E13" s="16"/>
      <c r="F13" s="13"/>
      <c r="G13" s="13"/>
      <c r="H13" s="13"/>
      <c r="I13" s="13"/>
    </row>
    <row r="14" spans="1:9" ht="15.6" x14ac:dyDescent="0.3">
      <c r="A14" s="16"/>
      <c r="B14" s="16" t="s">
        <v>57</v>
      </c>
      <c r="C14" s="16"/>
      <c r="D14" s="16"/>
      <c r="E14" s="16"/>
      <c r="F14" s="13"/>
      <c r="G14" s="13"/>
      <c r="H14" s="13"/>
      <c r="I14" s="13"/>
    </row>
    <row r="15" spans="1:9" ht="15.6" x14ac:dyDescent="0.3">
      <c r="A15" s="16"/>
      <c r="B15" s="16" t="s">
        <v>88</v>
      </c>
      <c r="C15" s="16"/>
      <c r="D15" s="16"/>
      <c r="E15" s="16"/>
      <c r="F15" s="13"/>
      <c r="G15" s="13"/>
      <c r="H15" s="13"/>
      <c r="I15" s="13"/>
    </row>
    <row r="16" spans="1:9" ht="15.6" x14ac:dyDescent="0.3">
      <c r="A16" s="16"/>
      <c r="B16" s="16" t="s">
        <v>87</v>
      </c>
      <c r="C16" s="16"/>
      <c r="D16" s="16"/>
      <c r="E16" s="16"/>
      <c r="F16" s="13"/>
      <c r="G16" s="13"/>
      <c r="H16" s="13"/>
      <c r="I16" s="13"/>
    </row>
    <row r="17" spans="1:11" ht="15.6" x14ac:dyDescent="0.3">
      <c r="A17" s="16"/>
      <c r="C17" s="16"/>
      <c r="D17" s="16"/>
      <c r="E17" s="16"/>
    </row>
    <row r="18" spans="1:11" ht="15.6" x14ac:dyDescent="0.3">
      <c r="A18" s="16" t="s">
        <v>24</v>
      </c>
      <c r="B18" s="16"/>
      <c r="C18" s="16"/>
      <c r="D18" s="16"/>
      <c r="E18" s="16"/>
    </row>
    <row r="20" spans="1:11" ht="13.8" x14ac:dyDescent="0.3">
      <c r="A20" s="52" t="s">
        <v>224</v>
      </c>
      <c r="B20" s="52"/>
      <c r="C20" s="52"/>
      <c r="D20" s="52"/>
      <c r="E20" s="52"/>
      <c r="F20" s="52"/>
      <c r="G20" s="52"/>
      <c r="H20" s="11"/>
      <c r="I20" s="11"/>
      <c r="J20" s="11"/>
      <c r="K20" s="11"/>
    </row>
    <row r="21" spans="1:11" ht="15.6" x14ac:dyDescent="0.3">
      <c r="A21" s="4"/>
      <c r="D21" s="4"/>
      <c r="F21" s="1"/>
      <c r="G21" s="3"/>
      <c r="H21" s="3"/>
      <c r="I21" s="3"/>
      <c r="J21" s="5"/>
    </row>
    <row r="22" spans="1:11" ht="15.6" x14ac:dyDescent="0.3">
      <c r="A22" s="4"/>
      <c r="B22" s="4"/>
      <c r="C22" s="3"/>
      <c r="D22" s="4"/>
      <c r="E22" s="1"/>
      <c r="F22" s="1"/>
      <c r="G22" s="3"/>
      <c r="H22" s="3"/>
      <c r="I22" s="3"/>
      <c r="J22" s="5"/>
    </row>
    <row r="23" spans="1:11" ht="15.6" x14ac:dyDescent="0.3">
      <c r="B23" s="4"/>
      <c r="C23" s="3"/>
      <c r="D23" s="4"/>
      <c r="E23" s="1"/>
      <c r="F23" s="1"/>
      <c r="G23" s="3"/>
      <c r="H23" s="3"/>
      <c r="I23" s="3"/>
      <c r="J23" s="5"/>
    </row>
    <row r="24" spans="1:11" ht="15.6" x14ac:dyDescent="0.3">
      <c r="A24" s="4"/>
      <c r="B24" s="4"/>
      <c r="C24" s="3"/>
      <c r="D24" s="4"/>
      <c r="F24" s="1"/>
      <c r="G24" s="3"/>
      <c r="H24" s="3"/>
      <c r="I24" s="3"/>
      <c r="J24" s="5"/>
    </row>
    <row r="25" spans="1:11" ht="15.6" x14ac:dyDescent="0.3">
      <c r="A25" s="2"/>
      <c r="B25" s="1"/>
      <c r="C25" s="1"/>
      <c r="D25" s="2"/>
      <c r="E25" s="1"/>
      <c r="F25" s="2"/>
      <c r="G25" s="2"/>
      <c r="H25" s="2"/>
      <c r="I25" s="2"/>
      <c r="J25" s="2"/>
    </row>
    <row r="26" spans="1:11" ht="15.6" x14ac:dyDescent="0.3">
      <c r="A26" s="2"/>
      <c r="B26" s="1"/>
      <c r="C26" s="1"/>
      <c r="D26" s="2"/>
      <c r="E26" s="1"/>
      <c r="F26" s="2"/>
      <c r="G26" s="2"/>
      <c r="H26" s="2"/>
      <c r="I26" s="2"/>
      <c r="J26" s="2"/>
    </row>
    <row r="27" spans="1:11" ht="15.6" x14ac:dyDescent="0.3">
      <c r="A27" s="2"/>
      <c r="B27" s="1"/>
      <c r="C27" s="1"/>
      <c r="D27" s="2"/>
      <c r="E27" s="1"/>
      <c r="G27" s="2"/>
      <c r="H27" s="2"/>
      <c r="I27" s="2"/>
      <c r="J27" s="2"/>
    </row>
    <row r="28" spans="1:11" ht="15.6" x14ac:dyDescent="0.3">
      <c r="A28" s="2"/>
      <c r="B28" s="1"/>
      <c r="C28" s="1"/>
      <c r="D28" s="2"/>
      <c r="E28" s="1"/>
      <c r="F28" s="2"/>
      <c r="G28" s="2"/>
      <c r="H28" s="2"/>
      <c r="I28" s="2"/>
      <c r="J28" s="2"/>
    </row>
  </sheetData>
  <mergeCells count="2">
    <mergeCell ref="A1:I1"/>
    <mergeCell ref="A20:G20"/>
  </mergeCells>
  <pageMargins left="0.7" right="0.7" top="0.75" bottom="0.75" header="0.3" footer="0.3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Töölehed</vt:lpstr>
      </vt:variant>
      <vt:variant>
        <vt:i4>6</vt:i4>
      </vt:variant>
      <vt:variant>
        <vt:lpstr>Nimega vahemikud</vt:lpstr>
      </vt:variant>
      <vt:variant>
        <vt:i4>8</vt:i4>
      </vt:variant>
    </vt:vector>
  </HeadingPairs>
  <TitlesOfParts>
    <vt:vector size="14" baseType="lpstr">
      <vt:lpstr>Mehed püss </vt:lpstr>
      <vt:lpstr>Naised püss </vt:lpstr>
      <vt:lpstr>Naised püstol</vt:lpstr>
      <vt:lpstr>Mehed püstol </vt:lpstr>
      <vt:lpstr>20 l toelt</vt:lpstr>
      <vt:lpstr>Kohtunikud ja toetajad</vt:lpstr>
      <vt:lpstr>'Mehed püss '!okjb</vt:lpstr>
      <vt:lpstr>'Mehed püstol '!okjb</vt:lpstr>
      <vt:lpstr>'Mehed püss '!Prindiala</vt:lpstr>
      <vt:lpstr>'Mehed püstol '!Prindiala</vt:lpstr>
      <vt:lpstr>'Naised püss '!Prindiala</vt:lpstr>
      <vt:lpstr>'Naised püstol'!Prindiala</vt:lpstr>
      <vt:lpstr>'Mehed püss '!wertklöä</vt:lpstr>
      <vt:lpstr>'Mehed püstol '!wertklöä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Kasutaja</cp:lastModifiedBy>
  <cp:lastPrinted>2022-12-18T15:44:22Z</cp:lastPrinted>
  <dcterms:created xsi:type="dcterms:W3CDTF">1996-10-14T23:33:28Z</dcterms:created>
  <dcterms:modified xsi:type="dcterms:W3CDTF">2024-12-25T11:38:52Z</dcterms:modified>
</cp:coreProperties>
</file>