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15" windowHeight="7560" activeTab="1"/>
  </bookViews>
  <sheets>
    <sheet name="klubid" sheetId="1" r:id="rId1"/>
    <sheet name="Reede" sheetId="2" r:id="rId2"/>
    <sheet name="Laup." sheetId="3" r:id="rId3"/>
    <sheet name="Pühap" sheetId="4" r:id="rId4"/>
  </sheets>
  <definedNames>
    <definedName name="_xlnm.Print_Area" localSheetId="0">'klubid'!$A$1:$P$31</definedName>
    <definedName name="_xlnm.Print_Area" localSheetId="2">'Laup.'!$A$1:$S$30</definedName>
    <definedName name="_xlnm.Print_Area" localSheetId="1">'Reede'!$A$1:$K$42</definedName>
  </definedNames>
  <calcPr fullCalcOnLoad="1"/>
</workbook>
</file>

<file path=xl/sharedStrings.xml><?xml version="1.0" encoding="utf-8"?>
<sst xmlns="http://schemas.openxmlformats.org/spreadsheetml/2006/main" count="227" uniqueCount="120">
  <si>
    <t>25m  t/k.püstol 30+30</t>
  </si>
  <si>
    <t xml:space="preserve">25m standardpüstol </t>
  </si>
  <si>
    <t xml:space="preserve">25m spordipüstol </t>
  </si>
  <si>
    <t>60 lamades, püss</t>
  </si>
  <si>
    <t>Klubi</t>
  </si>
  <si>
    <t>Narva LSK</t>
  </si>
  <si>
    <t>SK Haapsalu</t>
  </si>
  <si>
    <t>Põlva LSK</t>
  </si>
  <si>
    <t>Kaiu LK</t>
  </si>
  <si>
    <t>KL MäLK</t>
  </si>
  <si>
    <t>Valga LK</t>
  </si>
  <si>
    <t>Elva LSK</t>
  </si>
  <si>
    <t>Kaitsejõudude SK</t>
  </si>
  <si>
    <t>3x40 standard, püss</t>
  </si>
  <si>
    <t xml:space="preserve">3x20 standard,  püss </t>
  </si>
  <si>
    <t>Σ starte</t>
  </si>
  <si>
    <t>Võistlejaid</t>
  </si>
  <si>
    <t>Piirivalve SKK</t>
  </si>
  <si>
    <t>2v</t>
  </si>
  <si>
    <t>1v</t>
  </si>
  <si>
    <t>Vahetuste arv</t>
  </si>
  <si>
    <t>30+30 spordipüstol</t>
  </si>
  <si>
    <t>Tk. Püstol</t>
  </si>
  <si>
    <t>2v.</t>
  </si>
  <si>
    <t>Kohajaotused vahetustes</t>
  </si>
  <si>
    <t>I v.</t>
  </si>
  <si>
    <t>II v.</t>
  </si>
  <si>
    <t>Σ</t>
  </si>
  <si>
    <t>III v.</t>
  </si>
  <si>
    <t>IV v.</t>
  </si>
  <si>
    <t>Standardpüstol</t>
  </si>
  <si>
    <t>30+30</t>
  </si>
  <si>
    <t>ΣMJ</t>
  </si>
  <si>
    <t>V v.</t>
  </si>
  <si>
    <t>VI v.</t>
  </si>
  <si>
    <t>Σstarte laupäeval</t>
  </si>
  <si>
    <t>Klubide registreerimiste koond</t>
  </si>
  <si>
    <t>SK EstaSport</t>
  </si>
  <si>
    <t>Radu</t>
  </si>
  <si>
    <t>2 v.</t>
  </si>
  <si>
    <t>MJ</t>
  </si>
  <si>
    <t>M</t>
  </si>
  <si>
    <t>Σ M</t>
  </si>
  <si>
    <t>20+20+20 M,MJ</t>
  </si>
  <si>
    <t>Laupäev</t>
  </si>
  <si>
    <t>3x40 M,MJ</t>
  </si>
  <si>
    <t>Olümpiakiirlaskmine</t>
  </si>
  <si>
    <t>M, MJ</t>
  </si>
  <si>
    <t xml:space="preserve">Σ </t>
  </si>
  <si>
    <t>jooksvalt</t>
  </si>
  <si>
    <t>Kokku</t>
  </si>
  <si>
    <t>Σstarte reedel</t>
  </si>
  <si>
    <t>Σstarte pühap.</t>
  </si>
  <si>
    <r>
      <rPr>
        <sz val="10"/>
        <rFont val="Calibri"/>
        <family val="2"/>
      </rPr>
      <t>∑</t>
    </r>
    <r>
      <rPr>
        <sz val="10"/>
        <rFont val="Arial"/>
        <family val="2"/>
      </rPr>
      <t xml:space="preserve">     reede</t>
    </r>
  </si>
  <si>
    <t xml:space="preserve">      laupäev</t>
  </si>
  <si>
    <t xml:space="preserve">      pühapäev</t>
  </si>
  <si>
    <t>∑</t>
  </si>
  <si>
    <t>Larissa Peeters</t>
  </si>
  <si>
    <t>Ranno Krusta</t>
  </si>
  <si>
    <t>Suur 50m</t>
  </si>
  <si>
    <t xml:space="preserve">olümpiakiirlaskmine </t>
  </si>
  <si>
    <t>50m püstol</t>
  </si>
  <si>
    <t>Jooksev metssiga30+30</t>
  </si>
  <si>
    <t>Jooksev metssiga 20+20</t>
  </si>
  <si>
    <t>spordipüstol 30+30 MJ</t>
  </si>
  <si>
    <t>Vabapüstol</t>
  </si>
  <si>
    <t xml:space="preserve">Vabapüstoli Finaal </t>
  </si>
  <si>
    <t>olümpiakiirlaskmine</t>
  </si>
  <si>
    <t>60 lamades</t>
  </si>
  <si>
    <t>Spordipüstol N,NJ</t>
  </si>
  <si>
    <t xml:space="preserve">60 lamades </t>
  </si>
  <si>
    <t>M, MJ   Suur 50m</t>
  </si>
  <si>
    <t>Jooksev ms 30+30</t>
  </si>
  <si>
    <t>Jooksev ms 20+20</t>
  </si>
  <si>
    <t>3 v.</t>
  </si>
  <si>
    <t>1. v.</t>
  </si>
  <si>
    <t>12.00</t>
  </si>
  <si>
    <t>Naiste 30+30  F</t>
  </si>
  <si>
    <t>N 3x20  F</t>
  </si>
  <si>
    <t>M 3x40  F</t>
  </si>
  <si>
    <t>60 lam M  F</t>
  </si>
  <si>
    <t>3x40</t>
  </si>
  <si>
    <t>RT:</t>
  </si>
  <si>
    <r>
      <rPr>
        <b/>
        <sz val="12"/>
        <rFont val="Arial"/>
        <family val="2"/>
      </rPr>
      <t>TK</t>
    </r>
    <r>
      <rPr>
        <b/>
        <sz val="10"/>
        <rFont val="Arial"/>
        <family val="2"/>
      </rPr>
      <t xml:space="preserve"> püstol M</t>
    </r>
  </si>
  <si>
    <r>
      <t xml:space="preserve">  </t>
    </r>
    <r>
      <rPr>
        <b/>
        <sz val="12"/>
        <rFont val="Arial"/>
        <family val="2"/>
      </rPr>
      <t>V</t>
    </r>
    <r>
      <rPr>
        <b/>
        <sz val="10"/>
        <rFont val="Arial"/>
        <family val="2"/>
      </rPr>
      <t>äike 50 m</t>
    </r>
  </si>
  <si>
    <r>
      <rPr>
        <b/>
        <sz val="12"/>
        <rFont val="Arial"/>
        <family val="2"/>
      </rPr>
      <t>S</t>
    </r>
    <r>
      <rPr>
        <b/>
        <sz val="10"/>
        <rFont val="Arial"/>
        <family val="2"/>
      </rPr>
      <t>uur 50 m</t>
    </r>
  </si>
  <si>
    <r>
      <rPr>
        <b/>
        <sz val="12"/>
        <rFont val="Arial"/>
        <family val="2"/>
      </rPr>
      <t>Sp</t>
    </r>
    <r>
      <rPr>
        <b/>
        <sz val="10"/>
        <rFont val="Arial"/>
        <family val="2"/>
      </rPr>
      <t xml:space="preserve">ordipüstol </t>
    </r>
    <r>
      <rPr>
        <b/>
        <sz val="12"/>
        <rFont val="Arial"/>
        <family val="2"/>
      </rPr>
      <t>MJ</t>
    </r>
  </si>
  <si>
    <t>Kristiina Kivari</t>
  </si>
  <si>
    <t>2. v.</t>
  </si>
  <si>
    <t>Ülenurme GSK</t>
  </si>
  <si>
    <t>KL Pärnumaa</t>
  </si>
  <si>
    <t>Vahetuste ajad = start võistluslaskudeks</t>
  </si>
  <si>
    <t xml:space="preserve">3x20    N  </t>
  </si>
  <si>
    <t xml:space="preserve">3x20    NJ   </t>
  </si>
  <si>
    <t xml:space="preserve">M Finaal RT: </t>
  </si>
  <si>
    <t>Järvamaa LSK</t>
  </si>
  <si>
    <r>
      <rPr>
        <b/>
        <sz val="10"/>
        <color indexed="10"/>
        <rFont val="Arial"/>
        <family val="2"/>
      </rPr>
      <t>N,NJ</t>
    </r>
    <r>
      <rPr>
        <b/>
        <sz val="10"/>
        <rFont val="Arial"/>
        <family val="2"/>
      </rPr>
      <t xml:space="preserve">  väike 50m</t>
    </r>
  </si>
  <si>
    <r>
      <t xml:space="preserve">3x20 N, </t>
    </r>
    <r>
      <rPr>
        <b/>
        <sz val="10"/>
        <rFont val="Arial"/>
        <family val="2"/>
      </rPr>
      <t>NJ</t>
    </r>
  </si>
  <si>
    <t>starti</t>
  </si>
  <si>
    <t xml:space="preserve">60 lamades M </t>
  </si>
  <si>
    <t xml:space="preserve">                   MJ</t>
  </si>
  <si>
    <t>F</t>
  </si>
  <si>
    <t>Saaremaa SpK</t>
  </si>
  <si>
    <t>Viljandi LK</t>
  </si>
  <si>
    <t>VII v.</t>
  </si>
  <si>
    <t>Reedel, 01.juulil Elvas</t>
  </si>
  <si>
    <t>EESTI MEISTRIVÕISTLUSED 2016</t>
  </si>
  <si>
    <t>Karl Kontor</t>
  </si>
  <si>
    <t>01.-03. juuli 2016 Tartumaa Tervisespordikeskus</t>
  </si>
  <si>
    <t>7 v.</t>
  </si>
  <si>
    <t>4 v.</t>
  </si>
  <si>
    <t>Reede, 01. juuli</t>
  </si>
  <si>
    <t xml:space="preserve">Pühapäev, 03. juuli </t>
  </si>
  <si>
    <t>Laupäev, 02. juuli</t>
  </si>
  <si>
    <t>N Finaal RT:  16:00</t>
  </si>
  <si>
    <t>M Finaal RT: 17:30 orienteeruvalt</t>
  </si>
  <si>
    <t>Aivo Roonurm</t>
  </si>
  <si>
    <t>Viktor Ovtšinnikov</t>
  </si>
  <si>
    <t>14:30 orienteeruvalt</t>
  </si>
  <si>
    <t>30. juuni seisuga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</si>
</sst>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[$-425]d\.\ mmmm\ yyyy&quot;. a.&quot;"/>
  </numFmts>
  <fonts count="81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2"/>
      <color indexed="12"/>
      <name val="Arial"/>
      <family val="2"/>
    </font>
    <font>
      <i/>
      <sz val="10"/>
      <name val="Arial"/>
      <family val="2"/>
    </font>
    <font>
      <i/>
      <sz val="10"/>
      <color indexed="20"/>
      <name val="Arial"/>
      <family val="2"/>
    </font>
    <font>
      <sz val="12"/>
      <color indexed="11"/>
      <name val="Arial"/>
      <family val="2"/>
    </font>
    <font>
      <sz val="10"/>
      <color indexed="11"/>
      <name val="Arial"/>
      <family val="2"/>
    </font>
    <font>
      <sz val="12"/>
      <color indexed="20"/>
      <name val="Arial"/>
      <family val="2"/>
    </font>
    <font>
      <b/>
      <sz val="12"/>
      <color indexed="20"/>
      <name val="Arial"/>
      <family val="2"/>
    </font>
    <font>
      <b/>
      <sz val="11"/>
      <color indexed="20"/>
      <name val="Arial"/>
      <family val="2"/>
    </font>
    <font>
      <i/>
      <sz val="12"/>
      <color indexed="20"/>
      <name val="Arial"/>
      <family val="2"/>
    </font>
    <font>
      <b/>
      <sz val="14"/>
      <color indexed="2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sz val="10"/>
      <name val="Calibri"/>
      <family val="2"/>
    </font>
    <font>
      <b/>
      <i/>
      <sz val="12"/>
      <color indexed="20"/>
      <name val="Arial"/>
      <family val="2"/>
    </font>
    <font>
      <b/>
      <sz val="12"/>
      <color indexed="12"/>
      <name val="Arial"/>
      <family val="2"/>
    </font>
    <font>
      <b/>
      <sz val="12"/>
      <color indexed="30"/>
      <name val="Arial"/>
      <family val="2"/>
    </font>
    <font>
      <b/>
      <i/>
      <sz val="12"/>
      <color indexed="30"/>
      <name val="Arial"/>
      <family val="2"/>
    </font>
    <font>
      <b/>
      <sz val="14"/>
      <color indexed="30"/>
      <name val="Arial"/>
      <family val="2"/>
    </font>
    <font>
      <b/>
      <sz val="11"/>
      <color indexed="10"/>
      <name val="Arial"/>
      <family val="2"/>
    </font>
    <font>
      <i/>
      <sz val="10"/>
      <color indexed="62"/>
      <name val="Arial"/>
      <family val="2"/>
    </font>
    <font>
      <b/>
      <i/>
      <sz val="10"/>
      <color indexed="62"/>
      <name val="Arial"/>
      <family val="2"/>
    </font>
    <font>
      <b/>
      <sz val="10"/>
      <color indexed="10"/>
      <name val="Arial"/>
      <family val="2"/>
    </font>
    <font>
      <b/>
      <sz val="10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10"/>
      <name val="Arial"/>
      <family val="2"/>
    </font>
    <font>
      <b/>
      <i/>
      <sz val="12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  <font>
      <sz val="12"/>
      <color rgb="FF0000FF"/>
      <name val="Arial"/>
      <family val="2"/>
    </font>
    <font>
      <i/>
      <sz val="12"/>
      <color rgb="FFFF0000"/>
      <name val="Arial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0000FF"/>
      <name val="Arial"/>
      <family val="2"/>
    </font>
    <font>
      <b/>
      <i/>
      <sz val="10"/>
      <color rgb="FF333399"/>
      <name val="Arial"/>
      <family val="2"/>
    </font>
    <font>
      <sz val="10"/>
      <color rgb="FF33339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>
        <color indexed="10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>
        <color indexed="10"/>
      </right>
      <top>
        <color indexed="63"/>
      </top>
      <bottom>
        <color indexed="63"/>
      </bottom>
    </border>
    <border>
      <left style="thin"/>
      <right style="medium">
        <color indexed="10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1" xfId="0" applyFont="1" applyBorder="1" applyAlignment="1">
      <alignment textRotation="90"/>
    </xf>
    <xf numFmtId="0" fontId="2" fillId="0" borderId="10" xfId="0" applyFont="1" applyBorder="1" applyAlignment="1">
      <alignment textRotation="90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4" xfId="0" applyBorder="1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4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 textRotation="90"/>
    </xf>
    <xf numFmtId="0" fontId="15" fillId="0" borderId="11" xfId="0" applyFont="1" applyBorder="1" applyAlignment="1">
      <alignment horizontal="center" textRotation="90"/>
    </xf>
    <xf numFmtId="0" fontId="17" fillId="0" borderId="10" xfId="0" applyFont="1" applyBorder="1" applyAlignment="1">
      <alignment horizontal="center"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1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2" fillId="0" borderId="21" xfId="0" applyFont="1" applyBorder="1" applyAlignment="1">
      <alignment textRotation="90"/>
    </xf>
    <xf numFmtId="0" fontId="2" fillId="0" borderId="18" xfId="0" applyFont="1" applyBorder="1" applyAlignment="1">
      <alignment/>
    </xf>
    <xf numFmtId="0" fontId="0" fillId="0" borderId="0" xfId="0" applyFill="1" applyAlignment="1">
      <alignment/>
    </xf>
    <xf numFmtId="0" fontId="0" fillId="0" borderId="22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Border="1" applyAlignment="1">
      <alignment/>
    </xf>
    <xf numFmtId="0" fontId="22" fillId="0" borderId="0" xfId="0" applyFont="1" applyAlignment="1">
      <alignment horizontal="right"/>
    </xf>
    <xf numFmtId="0" fontId="15" fillId="0" borderId="10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0" fillId="0" borderId="24" xfId="0" applyFill="1" applyBorder="1" applyAlignment="1">
      <alignment/>
    </xf>
    <xf numFmtId="0" fontId="13" fillId="0" borderId="18" xfId="0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10" xfId="0" applyFont="1" applyBorder="1" applyAlignment="1">
      <alignment textRotation="90"/>
    </xf>
    <xf numFmtId="0" fontId="9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16" fontId="1" fillId="0" borderId="0" xfId="0" applyNumberFormat="1" applyFont="1" applyAlignment="1">
      <alignment/>
    </xf>
    <xf numFmtId="20" fontId="2" fillId="0" borderId="10" xfId="0" applyNumberFormat="1" applyFont="1" applyBorder="1" applyAlignment="1">
      <alignment horizontal="center"/>
    </xf>
    <xf numFmtId="20" fontId="0" fillId="0" borderId="0" xfId="0" applyNumberFormat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20" fontId="20" fillId="0" borderId="10" xfId="0" applyNumberFormat="1" applyFont="1" applyBorder="1" applyAlignment="1">
      <alignment horizontal="center"/>
    </xf>
    <xf numFmtId="20" fontId="2" fillId="0" borderId="11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/>
    </xf>
    <xf numFmtId="0" fontId="18" fillId="0" borderId="16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20" fontId="28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29" fillId="0" borderId="10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2" fillId="0" borderId="19" xfId="0" applyFont="1" applyBorder="1" applyAlignment="1">
      <alignment vertical="center"/>
    </xf>
    <xf numFmtId="0" fontId="4" fillId="0" borderId="11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9" fillId="0" borderId="0" xfId="0" applyFont="1" applyAlignment="1">
      <alignment/>
    </xf>
    <xf numFmtId="20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21" fillId="0" borderId="0" xfId="0" applyFont="1" applyAlignment="1">
      <alignment/>
    </xf>
    <xf numFmtId="20" fontId="72" fillId="0" borderId="10" xfId="0" applyNumberFormat="1" applyFont="1" applyBorder="1" applyAlignment="1">
      <alignment horizontal="center"/>
    </xf>
    <xf numFmtId="0" fontId="73" fillId="0" borderId="10" xfId="0" applyFont="1" applyFill="1" applyBorder="1" applyAlignment="1">
      <alignment horizontal="center"/>
    </xf>
    <xf numFmtId="0" fontId="19" fillId="0" borderId="0" xfId="0" applyFont="1" applyAlignment="1">
      <alignment horizontal="left"/>
    </xf>
    <xf numFmtId="20" fontId="0" fillId="0" borderId="0" xfId="0" applyNumberFormat="1" applyAlignment="1">
      <alignment horizontal="left"/>
    </xf>
    <xf numFmtId="0" fontId="74" fillId="0" borderId="10" xfId="0" applyFont="1" applyBorder="1" applyAlignment="1">
      <alignment horizontal="center"/>
    </xf>
    <xf numFmtId="0" fontId="73" fillId="0" borderId="10" xfId="0" applyFont="1" applyBorder="1" applyAlignment="1">
      <alignment horizontal="center"/>
    </xf>
    <xf numFmtId="0" fontId="75" fillId="0" borderId="10" xfId="0" applyFont="1" applyBorder="1" applyAlignment="1">
      <alignment horizontal="center"/>
    </xf>
    <xf numFmtId="0" fontId="76" fillId="0" borderId="10" xfId="0" applyFont="1" applyBorder="1" applyAlignment="1">
      <alignment horizontal="center"/>
    </xf>
    <xf numFmtId="0" fontId="73" fillId="0" borderId="21" xfId="0" applyFont="1" applyBorder="1" applyAlignment="1">
      <alignment horizontal="center"/>
    </xf>
    <xf numFmtId="0" fontId="73" fillId="0" borderId="11" xfId="0" applyFont="1" applyBorder="1" applyAlignment="1">
      <alignment horizontal="center"/>
    </xf>
    <xf numFmtId="0" fontId="73" fillId="0" borderId="20" xfId="0" applyFont="1" applyFill="1" applyBorder="1" applyAlignment="1">
      <alignment horizontal="center"/>
    </xf>
    <xf numFmtId="0" fontId="77" fillId="0" borderId="21" xfId="0" applyFont="1" applyBorder="1" applyAlignment="1">
      <alignment horizontal="center"/>
    </xf>
    <xf numFmtId="0" fontId="77" fillId="0" borderId="10" xfId="0" applyFont="1" applyBorder="1" applyAlignment="1">
      <alignment horizontal="center"/>
    </xf>
    <xf numFmtId="0" fontId="78" fillId="0" borderId="0" xfId="0" applyFont="1" applyAlignment="1">
      <alignment horizontal="center"/>
    </xf>
    <xf numFmtId="0" fontId="79" fillId="0" borderId="10" xfId="0" applyFont="1" applyBorder="1" applyAlignment="1">
      <alignment horizontal="center"/>
    </xf>
    <xf numFmtId="0" fontId="80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 textRotation="90"/>
    </xf>
    <xf numFmtId="0" fontId="9" fillId="0" borderId="22" xfId="0" applyFont="1" applyBorder="1" applyAlignment="1">
      <alignment horizontal="center" textRotation="90"/>
    </xf>
    <xf numFmtId="0" fontId="9" fillId="0" borderId="13" xfId="0" applyFont="1" applyBorder="1" applyAlignment="1">
      <alignment horizontal="center" textRotation="90"/>
    </xf>
    <xf numFmtId="0" fontId="2" fillId="0" borderId="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16" fillId="0" borderId="10" xfId="0" applyFont="1" applyBorder="1" applyAlignment="1">
      <alignment horizontal="center" textRotation="90"/>
    </xf>
    <xf numFmtId="0" fontId="2" fillId="0" borderId="2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 textRotation="90"/>
    </xf>
    <xf numFmtId="0" fontId="2" fillId="0" borderId="22" xfId="0" applyFont="1" applyBorder="1" applyAlignment="1">
      <alignment horizontal="center" textRotation="90"/>
    </xf>
    <xf numFmtId="0" fontId="2" fillId="0" borderId="13" xfId="0" applyFont="1" applyBorder="1" applyAlignment="1">
      <alignment horizontal="center" textRotation="90"/>
    </xf>
    <xf numFmtId="0" fontId="4" fillId="0" borderId="11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5" fillId="0" borderId="25" xfId="0" applyFont="1" applyBorder="1" applyAlignment="1">
      <alignment horizontal="center" textRotation="90"/>
    </xf>
    <xf numFmtId="0" fontId="15" fillId="0" borderId="18" xfId="0" applyFont="1" applyBorder="1" applyAlignment="1">
      <alignment horizontal="center" textRotation="90"/>
    </xf>
    <xf numFmtId="0" fontId="15" fillId="0" borderId="19" xfId="0" applyFont="1" applyBorder="1" applyAlignment="1">
      <alignment horizontal="center" textRotation="90"/>
    </xf>
    <xf numFmtId="0" fontId="2" fillId="0" borderId="14" xfId="0" applyFont="1" applyBorder="1" applyAlignment="1">
      <alignment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zoomScale="115" zoomScaleNormal="115" zoomScalePageLayoutView="0" workbookViewId="0" topLeftCell="A10">
      <selection activeCell="F34" sqref="F34"/>
    </sheetView>
  </sheetViews>
  <sheetFormatPr defaultColWidth="9.140625" defaultRowHeight="12.75"/>
  <cols>
    <col min="1" max="1" width="4.28125" style="0" customWidth="1"/>
    <col min="2" max="2" width="15.28125" style="0" customWidth="1"/>
    <col min="3" max="16" width="5.7109375" style="0" customWidth="1"/>
  </cols>
  <sheetData>
    <row r="1" spans="2:10" ht="18">
      <c r="B1" s="14" t="s">
        <v>106</v>
      </c>
      <c r="J1" s="136" t="s">
        <v>119</v>
      </c>
    </row>
    <row r="3" spans="2:13" ht="15">
      <c r="B3" s="15" t="s">
        <v>36</v>
      </c>
      <c r="C3" s="15"/>
      <c r="D3" s="15"/>
      <c r="E3" s="15"/>
      <c r="F3" s="15"/>
      <c r="G3" s="15"/>
      <c r="H3" s="15" t="s">
        <v>108</v>
      </c>
      <c r="I3" s="15"/>
      <c r="J3" s="15"/>
      <c r="K3" s="15"/>
      <c r="L3" s="15"/>
      <c r="M3" s="15"/>
    </row>
    <row r="5" spans="1:16" ht="119.25">
      <c r="A5" s="3"/>
      <c r="B5" s="2" t="s">
        <v>4</v>
      </c>
      <c r="C5" s="27" t="s">
        <v>16</v>
      </c>
      <c r="D5" s="28" t="s">
        <v>15</v>
      </c>
      <c r="E5" s="5" t="s">
        <v>3</v>
      </c>
      <c r="F5" s="5" t="s">
        <v>13</v>
      </c>
      <c r="G5" s="4" t="s">
        <v>1</v>
      </c>
      <c r="H5" s="5" t="s">
        <v>0</v>
      </c>
      <c r="I5" s="71" t="s">
        <v>64</v>
      </c>
      <c r="J5" s="4" t="s">
        <v>60</v>
      </c>
      <c r="K5" s="4" t="s">
        <v>61</v>
      </c>
      <c r="L5" s="4" t="s">
        <v>62</v>
      </c>
      <c r="M5" s="71" t="s">
        <v>63</v>
      </c>
      <c r="N5" s="55" t="s">
        <v>3</v>
      </c>
      <c r="O5" s="5" t="s">
        <v>14</v>
      </c>
      <c r="P5" s="5" t="s">
        <v>2</v>
      </c>
    </row>
    <row r="6" spans="1:16" ht="15">
      <c r="A6" s="23">
        <v>1</v>
      </c>
      <c r="B6" s="3" t="s">
        <v>11</v>
      </c>
      <c r="C6" s="72">
        <v>18</v>
      </c>
      <c r="D6" s="73">
        <f>SUM(E6:P6)</f>
        <v>33</v>
      </c>
      <c r="E6" s="1">
        <v>5</v>
      </c>
      <c r="F6" s="1">
        <v>2</v>
      </c>
      <c r="G6" s="1">
        <v>3</v>
      </c>
      <c r="H6" s="8">
        <v>1</v>
      </c>
      <c r="I6" s="1"/>
      <c r="J6" s="1">
        <v>1</v>
      </c>
      <c r="K6" s="1">
        <v>3</v>
      </c>
      <c r="L6" s="1">
        <v>4</v>
      </c>
      <c r="M6" s="119">
        <v>4</v>
      </c>
      <c r="N6" s="1">
        <v>6</v>
      </c>
      <c r="O6" s="1">
        <v>4</v>
      </c>
      <c r="P6" s="1"/>
    </row>
    <row r="7" spans="1:16" ht="15">
      <c r="A7" s="23">
        <v>2</v>
      </c>
      <c r="B7" s="3" t="s">
        <v>95</v>
      </c>
      <c r="C7" s="22">
        <v>1</v>
      </c>
      <c r="D7" s="73">
        <f aca="true" t="shared" si="0" ref="D7:D20">SUM(E7:P7)</f>
        <v>1</v>
      </c>
      <c r="E7" s="1"/>
      <c r="F7" s="1"/>
      <c r="G7" s="1"/>
      <c r="H7" s="8"/>
      <c r="I7" s="1"/>
      <c r="J7" s="1"/>
      <c r="K7" s="1"/>
      <c r="L7" s="1"/>
      <c r="M7" s="119"/>
      <c r="N7" s="111"/>
      <c r="O7" s="1"/>
      <c r="P7" s="1">
        <v>1</v>
      </c>
    </row>
    <row r="8" spans="1:16" ht="15">
      <c r="A8" s="23">
        <v>3</v>
      </c>
      <c r="B8" s="3" t="s">
        <v>12</v>
      </c>
      <c r="C8" s="22">
        <v>10</v>
      </c>
      <c r="D8" s="73">
        <f t="shared" si="0"/>
        <v>32</v>
      </c>
      <c r="E8" s="1">
        <v>1</v>
      </c>
      <c r="F8" s="1"/>
      <c r="G8" s="2">
        <v>8</v>
      </c>
      <c r="H8" s="8">
        <v>6</v>
      </c>
      <c r="I8" s="1"/>
      <c r="J8" s="1">
        <v>6</v>
      </c>
      <c r="K8" s="2">
        <v>8</v>
      </c>
      <c r="L8" s="2"/>
      <c r="M8" s="119"/>
      <c r="N8" s="83">
        <v>1</v>
      </c>
      <c r="O8" s="1">
        <v>1</v>
      </c>
      <c r="P8" s="1">
        <v>1</v>
      </c>
    </row>
    <row r="9" spans="1:16" ht="15">
      <c r="A9" s="23">
        <v>4</v>
      </c>
      <c r="B9" s="3" t="s">
        <v>8</v>
      </c>
      <c r="C9" s="22">
        <v>9</v>
      </c>
      <c r="D9" s="73">
        <f t="shared" si="0"/>
        <v>18</v>
      </c>
      <c r="E9" s="1">
        <v>2</v>
      </c>
      <c r="F9" s="1">
        <v>2</v>
      </c>
      <c r="G9" s="2">
        <v>3</v>
      </c>
      <c r="H9" s="8">
        <v>2</v>
      </c>
      <c r="I9" s="1"/>
      <c r="J9" s="1">
        <v>3</v>
      </c>
      <c r="K9" s="2">
        <v>1</v>
      </c>
      <c r="L9" s="2"/>
      <c r="M9" s="119"/>
      <c r="N9" s="122">
        <v>1</v>
      </c>
      <c r="O9" s="1">
        <v>1</v>
      </c>
      <c r="P9" s="1">
        <v>3</v>
      </c>
    </row>
    <row r="10" spans="1:16" ht="15">
      <c r="A10" s="23">
        <v>5</v>
      </c>
      <c r="B10" s="38" t="s">
        <v>9</v>
      </c>
      <c r="C10" s="22">
        <v>42</v>
      </c>
      <c r="D10" s="73">
        <f t="shared" si="0"/>
        <v>86</v>
      </c>
      <c r="E10" s="8">
        <v>11</v>
      </c>
      <c r="F10" s="1">
        <v>11</v>
      </c>
      <c r="G10" s="2">
        <v>7</v>
      </c>
      <c r="H10" s="8">
        <v>6</v>
      </c>
      <c r="I10" s="1"/>
      <c r="J10" s="1">
        <v>5</v>
      </c>
      <c r="K10" s="2">
        <v>6</v>
      </c>
      <c r="L10" s="2">
        <v>12</v>
      </c>
      <c r="M10" s="119">
        <v>12</v>
      </c>
      <c r="N10" s="122">
        <v>7</v>
      </c>
      <c r="O10" s="1">
        <v>5</v>
      </c>
      <c r="P10" s="1">
        <v>4</v>
      </c>
    </row>
    <row r="11" spans="1:21" ht="15">
      <c r="A11" s="23">
        <v>6</v>
      </c>
      <c r="B11" s="130" t="s">
        <v>90</v>
      </c>
      <c r="C11" s="142">
        <v>2</v>
      </c>
      <c r="D11" s="146">
        <f t="shared" si="0"/>
        <v>4</v>
      </c>
      <c r="E11" s="8"/>
      <c r="F11" s="8"/>
      <c r="G11" s="8"/>
      <c r="H11" s="8"/>
      <c r="I11" s="8"/>
      <c r="J11" s="8"/>
      <c r="K11" s="120"/>
      <c r="L11" s="120"/>
      <c r="M11" s="121"/>
      <c r="N11" s="147">
        <v>2</v>
      </c>
      <c r="O11" s="138">
        <v>2</v>
      </c>
      <c r="P11" s="8"/>
      <c r="U11" s="10"/>
    </row>
    <row r="12" spans="1:21" ht="15">
      <c r="A12" s="23">
        <v>7</v>
      </c>
      <c r="B12" s="38" t="s">
        <v>5</v>
      </c>
      <c r="C12" s="22">
        <v>35</v>
      </c>
      <c r="D12" s="73">
        <f t="shared" si="0"/>
        <v>66</v>
      </c>
      <c r="E12" s="8">
        <v>10</v>
      </c>
      <c r="F12" s="8">
        <v>9</v>
      </c>
      <c r="G12" s="8">
        <v>5</v>
      </c>
      <c r="H12" s="8"/>
      <c r="I12" s="8">
        <v>5</v>
      </c>
      <c r="J12" s="8">
        <v>5</v>
      </c>
      <c r="K12" s="120">
        <v>7</v>
      </c>
      <c r="L12" s="120">
        <v>2</v>
      </c>
      <c r="M12" s="121">
        <v>2</v>
      </c>
      <c r="N12" s="123">
        <v>7</v>
      </c>
      <c r="O12" s="8">
        <v>7</v>
      </c>
      <c r="P12" s="8">
        <v>7</v>
      </c>
      <c r="U12" s="10"/>
    </row>
    <row r="13" spans="1:16" ht="15">
      <c r="A13" s="23">
        <v>8</v>
      </c>
      <c r="B13" s="3" t="s">
        <v>17</v>
      </c>
      <c r="C13" s="22"/>
      <c r="D13" s="73">
        <f t="shared" si="0"/>
        <v>0</v>
      </c>
      <c r="E13" s="8"/>
      <c r="F13" s="8"/>
      <c r="G13" s="1"/>
      <c r="H13" s="1"/>
      <c r="I13" s="1"/>
      <c r="J13" s="1"/>
      <c r="K13" s="2"/>
      <c r="L13" s="2"/>
      <c r="M13" s="119"/>
      <c r="N13" s="111"/>
      <c r="O13" s="1"/>
      <c r="P13" s="1"/>
    </row>
    <row r="14" spans="1:16" ht="15">
      <c r="A14" s="23">
        <v>9</v>
      </c>
      <c r="B14" s="3" t="s">
        <v>7</v>
      </c>
      <c r="C14" s="22">
        <v>26</v>
      </c>
      <c r="D14" s="73">
        <f t="shared" si="0"/>
        <v>42</v>
      </c>
      <c r="E14" s="8">
        <v>10</v>
      </c>
      <c r="F14" s="8">
        <v>4</v>
      </c>
      <c r="G14" s="1">
        <v>6</v>
      </c>
      <c r="H14" s="1">
        <v>3</v>
      </c>
      <c r="I14" s="1">
        <v>1</v>
      </c>
      <c r="J14" s="1">
        <v>3</v>
      </c>
      <c r="K14" s="2">
        <v>5</v>
      </c>
      <c r="L14" s="2"/>
      <c r="M14" s="119"/>
      <c r="N14" s="111">
        <v>2</v>
      </c>
      <c r="O14" s="1">
        <v>3</v>
      </c>
      <c r="P14" s="1">
        <v>5</v>
      </c>
    </row>
    <row r="15" spans="1:16" ht="15">
      <c r="A15" s="23">
        <v>10</v>
      </c>
      <c r="B15" s="93" t="s">
        <v>102</v>
      </c>
      <c r="C15" s="22">
        <v>10</v>
      </c>
      <c r="D15" s="73">
        <f t="shared" si="0"/>
        <v>17</v>
      </c>
      <c r="E15" s="138">
        <v>5</v>
      </c>
      <c r="F15" s="138">
        <v>4</v>
      </c>
      <c r="G15" s="8"/>
      <c r="H15" s="8"/>
      <c r="I15" s="8"/>
      <c r="J15" s="8"/>
      <c r="K15" s="120"/>
      <c r="L15" s="120"/>
      <c r="M15" s="121"/>
      <c r="N15" s="123">
        <v>5</v>
      </c>
      <c r="O15" s="8">
        <v>3</v>
      </c>
      <c r="P15" s="8"/>
    </row>
    <row r="16" spans="1:16" ht="15">
      <c r="A16" s="23">
        <v>11</v>
      </c>
      <c r="B16" s="33" t="s">
        <v>37</v>
      </c>
      <c r="C16" s="22">
        <v>2</v>
      </c>
      <c r="D16" s="73">
        <f t="shared" si="0"/>
        <v>2</v>
      </c>
      <c r="E16" s="1">
        <v>1</v>
      </c>
      <c r="F16" s="1"/>
      <c r="G16" s="1"/>
      <c r="H16" s="1"/>
      <c r="I16" s="1"/>
      <c r="J16" s="1"/>
      <c r="K16" s="2"/>
      <c r="L16" s="2"/>
      <c r="M16" s="119"/>
      <c r="N16" s="111"/>
      <c r="O16" s="1"/>
      <c r="P16" s="1">
        <v>1</v>
      </c>
    </row>
    <row r="17" spans="1:16" ht="15">
      <c r="A17" s="23">
        <v>12</v>
      </c>
      <c r="B17" s="3" t="s">
        <v>6</v>
      </c>
      <c r="C17" s="22">
        <v>27</v>
      </c>
      <c r="D17" s="73">
        <f t="shared" si="0"/>
        <v>56</v>
      </c>
      <c r="E17" s="1">
        <v>7</v>
      </c>
      <c r="F17" s="1">
        <v>5</v>
      </c>
      <c r="G17" s="1">
        <v>9</v>
      </c>
      <c r="H17" s="1">
        <v>3</v>
      </c>
      <c r="I17" s="1">
        <v>6</v>
      </c>
      <c r="J17" s="1">
        <v>9</v>
      </c>
      <c r="K17" s="2">
        <v>6</v>
      </c>
      <c r="L17" s="2">
        <v>1</v>
      </c>
      <c r="M17" s="119">
        <v>1</v>
      </c>
      <c r="N17" s="111"/>
      <c r="O17" s="1"/>
      <c r="P17" s="1">
        <v>9</v>
      </c>
    </row>
    <row r="18" spans="1:16" ht="15">
      <c r="A18" s="23">
        <v>13</v>
      </c>
      <c r="B18" s="3" t="s">
        <v>10</v>
      </c>
      <c r="C18" s="22">
        <v>6</v>
      </c>
      <c r="D18" s="73">
        <f t="shared" si="0"/>
        <v>12</v>
      </c>
      <c r="E18" s="1">
        <v>1</v>
      </c>
      <c r="F18" s="1"/>
      <c r="G18" s="2">
        <v>2</v>
      </c>
      <c r="H18" s="1">
        <v>1</v>
      </c>
      <c r="I18" s="1">
        <v>2</v>
      </c>
      <c r="J18" s="1">
        <v>2</v>
      </c>
      <c r="K18" s="1">
        <v>3</v>
      </c>
      <c r="L18" s="1"/>
      <c r="M18" s="1"/>
      <c r="N18" s="124"/>
      <c r="O18" s="1"/>
      <c r="P18" s="1">
        <v>1</v>
      </c>
    </row>
    <row r="19" spans="1:16" ht="15">
      <c r="A19" s="23">
        <v>14</v>
      </c>
      <c r="B19" s="93" t="s">
        <v>103</v>
      </c>
      <c r="C19" s="22">
        <v>12</v>
      </c>
      <c r="D19" s="73">
        <f t="shared" si="0"/>
        <v>26</v>
      </c>
      <c r="E19" s="8"/>
      <c r="F19" s="1"/>
      <c r="G19" s="1">
        <v>5</v>
      </c>
      <c r="H19" s="1"/>
      <c r="I19" s="1">
        <v>5</v>
      </c>
      <c r="J19" s="1">
        <v>4</v>
      </c>
      <c r="K19" s="2">
        <v>5</v>
      </c>
      <c r="L19" s="2"/>
      <c r="M19" s="2"/>
      <c r="N19" s="124"/>
      <c r="O19" s="1"/>
      <c r="P19" s="1">
        <v>7</v>
      </c>
    </row>
    <row r="20" spans="1:22" ht="15">
      <c r="A20" s="23">
        <v>15</v>
      </c>
      <c r="B20" s="93" t="s">
        <v>89</v>
      </c>
      <c r="C20" s="142">
        <v>9</v>
      </c>
      <c r="D20" s="73">
        <f t="shared" si="0"/>
        <v>16</v>
      </c>
      <c r="E20" s="1">
        <v>6</v>
      </c>
      <c r="F20" s="1">
        <v>4</v>
      </c>
      <c r="G20" s="2"/>
      <c r="H20" s="1"/>
      <c r="I20" s="1"/>
      <c r="J20" s="1"/>
      <c r="K20" s="1"/>
      <c r="L20" s="1"/>
      <c r="M20" s="1"/>
      <c r="N20" s="145">
        <v>2</v>
      </c>
      <c r="O20" s="1">
        <v>2</v>
      </c>
      <c r="P20" s="1">
        <v>2</v>
      </c>
      <c r="S20" s="59"/>
      <c r="V20" s="57"/>
    </row>
    <row r="21" spans="1:17" ht="15.75">
      <c r="A21" s="58"/>
      <c r="B21" s="93" t="s">
        <v>50</v>
      </c>
      <c r="C21" s="22">
        <f aca="true" t="shared" si="1" ref="C21:P21">SUM(C6:C20)</f>
        <v>209</v>
      </c>
      <c r="D21" s="26">
        <f t="shared" si="1"/>
        <v>411</v>
      </c>
      <c r="E21" s="92">
        <f t="shared" si="1"/>
        <v>59</v>
      </c>
      <c r="F21" s="92">
        <f t="shared" si="1"/>
        <v>41</v>
      </c>
      <c r="G21" s="92">
        <f t="shared" si="1"/>
        <v>48</v>
      </c>
      <c r="H21" s="92">
        <f t="shared" si="1"/>
        <v>22</v>
      </c>
      <c r="I21" s="92">
        <f t="shared" si="1"/>
        <v>19</v>
      </c>
      <c r="J21" s="92">
        <f t="shared" si="1"/>
        <v>38</v>
      </c>
      <c r="K21" s="92">
        <f t="shared" si="1"/>
        <v>44</v>
      </c>
      <c r="L21" s="92">
        <f t="shared" si="1"/>
        <v>19</v>
      </c>
      <c r="M21" s="127">
        <f t="shared" si="1"/>
        <v>19</v>
      </c>
      <c r="N21" s="148">
        <f t="shared" si="1"/>
        <v>33</v>
      </c>
      <c r="O21" s="149">
        <f t="shared" si="1"/>
        <v>28</v>
      </c>
      <c r="P21" s="92">
        <f t="shared" si="1"/>
        <v>41</v>
      </c>
      <c r="Q21" s="106"/>
    </row>
    <row r="22" spans="2:16" ht="15">
      <c r="B22" s="24" t="s">
        <v>38</v>
      </c>
      <c r="C22" s="25"/>
      <c r="D22" s="24"/>
      <c r="E22" s="37">
        <v>40</v>
      </c>
      <c r="F22" s="37">
        <v>40</v>
      </c>
      <c r="G22" s="37">
        <v>30</v>
      </c>
      <c r="H22" s="153">
        <v>30</v>
      </c>
      <c r="I22" s="153"/>
      <c r="J22" s="37">
        <v>6</v>
      </c>
      <c r="K22" s="69">
        <v>40</v>
      </c>
      <c r="L22" s="69"/>
      <c r="M22" s="67"/>
      <c r="N22" s="66">
        <v>10</v>
      </c>
      <c r="O22" s="35">
        <v>10</v>
      </c>
      <c r="P22" s="35">
        <v>30</v>
      </c>
    </row>
    <row r="23" spans="2:20" ht="12.75">
      <c r="B23" t="s">
        <v>20</v>
      </c>
      <c r="E23" s="93" t="s">
        <v>18</v>
      </c>
      <c r="F23" s="3" t="s">
        <v>19</v>
      </c>
      <c r="G23" s="3" t="s">
        <v>18</v>
      </c>
      <c r="H23" s="154" t="s">
        <v>39</v>
      </c>
      <c r="I23" s="154"/>
      <c r="J23" s="93" t="s">
        <v>109</v>
      </c>
      <c r="K23" s="94" t="s">
        <v>39</v>
      </c>
      <c r="L23" s="70"/>
      <c r="M23" s="68"/>
      <c r="N23" s="95" t="s">
        <v>110</v>
      </c>
      <c r="O23" s="93" t="s">
        <v>74</v>
      </c>
      <c r="P23" s="38" t="s">
        <v>18</v>
      </c>
      <c r="Q23" s="10"/>
      <c r="R23" s="10"/>
      <c r="S23" s="10"/>
      <c r="T23" s="10"/>
    </row>
    <row r="24" spans="5:20" ht="12.75">
      <c r="E24" s="34"/>
      <c r="F24" s="10"/>
      <c r="G24" s="10"/>
      <c r="H24" s="36"/>
      <c r="I24" s="36"/>
      <c r="J24" s="10"/>
      <c r="K24" s="10"/>
      <c r="L24" s="10"/>
      <c r="M24" s="12"/>
      <c r="N24" s="10"/>
      <c r="O24" s="10"/>
      <c r="P24" s="12"/>
      <c r="Q24" s="10"/>
      <c r="R24" s="10"/>
      <c r="S24" s="10"/>
      <c r="T24" s="10"/>
    </row>
    <row r="25" spans="1:3" ht="12.75">
      <c r="A25" t="s">
        <v>40</v>
      </c>
      <c r="B25" t="s">
        <v>21</v>
      </c>
      <c r="C25" s="6">
        <f>SUM(I21)</f>
        <v>19</v>
      </c>
    </row>
    <row r="26" spans="1:7" ht="13.5">
      <c r="A26" t="s">
        <v>41</v>
      </c>
      <c r="B26" t="s">
        <v>22</v>
      </c>
      <c r="C26" s="13">
        <f>SUM(H21)</f>
        <v>22</v>
      </c>
      <c r="E26" s="9"/>
      <c r="F26" s="9"/>
      <c r="G26" s="9"/>
    </row>
    <row r="27" spans="3:4" ht="12.75">
      <c r="C27" s="6">
        <f>SUM(C25:C26)</f>
        <v>41</v>
      </c>
      <c r="D27" s="6" t="s">
        <v>23</v>
      </c>
    </row>
    <row r="29" spans="1:4" ht="12.75">
      <c r="A29" s="108" t="s">
        <v>41</v>
      </c>
      <c r="B29" s="108" t="s">
        <v>68</v>
      </c>
      <c r="C29" s="109">
        <v>32</v>
      </c>
      <c r="D29" s="108" t="s">
        <v>75</v>
      </c>
    </row>
    <row r="30" spans="1:4" ht="12.75">
      <c r="A30" s="59" t="s">
        <v>40</v>
      </c>
      <c r="B30" s="59" t="s">
        <v>68</v>
      </c>
      <c r="C30" s="6">
        <v>27</v>
      </c>
      <c r="D30" s="59" t="s">
        <v>88</v>
      </c>
    </row>
    <row r="31" ht="12.75">
      <c r="C31" s="105">
        <f>SUM(C29:C30)</f>
        <v>59</v>
      </c>
    </row>
  </sheetData>
  <sheetProtection/>
  <mergeCells count="2">
    <mergeCell ref="H22:I22"/>
    <mergeCell ref="H23:I23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="115" zoomScaleNormal="115" workbookViewId="0" topLeftCell="A1">
      <selection activeCell="F30" sqref="F30"/>
    </sheetView>
  </sheetViews>
  <sheetFormatPr defaultColWidth="9.140625" defaultRowHeight="12.75"/>
  <cols>
    <col min="1" max="1" width="4.28125" style="0" customWidth="1"/>
    <col min="2" max="2" width="16.00390625" style="0" customWidth="1"/>
    <col min="3" max="4" width="5.421875" style="0" customWidth="1"/>
    <col min="5" max="6" width="5.7109375" style="0" customWidth="1"/>
    <col min="7" max="8" width="5.8515625" style="0" customWidth="1"/>
    <col min="9" max="9" width="5.7109375" style="0" customWidth="1"/>
    <col min="10" max="10" width="5.8515625" style="0" customWidth="1"/>
  </cols>
  <sheetData>
    <row r="1" ht="18">
      <c r="B1" s="14" t="s">
        <v>106</v>
      </c>
    </row>
    <row r="3" spans="2:7" ht="15">
      <c r="B3" s="15" t="s">
        <v>24</v>
      </c>
      <c r="G3" s="136" t="s">
        <v>119</v>
      </c>
    </row>
    <row r="5" spans="2:6" ht="15.75">
      <c r="B5" s="16" t="s">
        <v>105</v>
      </c>
      <c r="C5" s="74"/>
      <c r="F5" s="132" t="s">
        <v>91</v>
      </c>
    </row>
    <row r="6" spans="2:10" ht="18" customHeight="1">
      <c r="B6" s="155" t="s">
        <v>4</v>
      </c>
      <c r="C6" s="158" t="s">
        <v>16</v>
      </c>
      <c r="D6" s="166" t="s">
        <v>51</v>
      </c>
      <c r="E6" s="173" t="s">
        <v>111</v>
      </c>
      <c r="F6" s="173"/>
      <c r="G6" s="173"/>
      <c r="H6" s="173"/>
      <c r="I6" s="173"/>
      <c r="J6" s="174"/>
    </row>
    <row r="7" spans="2:13" ht="15.75" customHeight="1">
      <c r="B7" s="156"/>
      <c r="C7" s="159"/>
      <c r="D7" s="166"/>
      <c r="E7" s="167" t="s">
        <v>65</v>
      </c>
      <c r="F7" s="168"/>
      <c r="G7" s="169"/>
      <c r="H7" s="31" t="s">
        <v>69</v>
      </c>
      <c r="I7" s="31"/>
      <c r="J7" s="32"/>
      <c r="K7" s="161"/>
      <c r="L7" s="161"/>
      <c r="M7" s="161"/>
    </row>
    <row r="8" spans="1:13" ht="15.75" customHeight="1">
      <c r="A8" s="10"/>
      <c r="B8" s="156"/>
      <c r="C8" s="159"/>
      <c r="D8" s="166"/>
      <c r="E8" s="170" t="s">
        <v>59</v>
      </c>
      <c r="F8" s="171"/>
      <c r="G8" s="172"/>
      <c r="H8" s="43" t="s">
        <v>31</v>
      </c>
      <c r="I8" s="43"/>
      <c r="J8" s="44"/>
      <c r="K8" s="78"/>
      <c r="L8" s="78"/>
      <c r="M8" s="78"/>
    </row>
    <row r="9" spans="1:13" ht="15.75" customHeight="1">
      <c r="A9" s="10"/>
      <c r="B9" s="156"/>
      <c r="C9" s="159"/>
      <c r="D9" s="166"/>
      <c r="E9" s="164" t="s">
        <v>27</v>
      </c>
      <c r="F9" s="18" t="s">
        <v>25</v>
      </c>
      <c r="G9" s="18" t="s">
        <v>26</v>
      </c>
      <c r="H9" s="162" t="s">
        <v>27</v>
      </c>
      <c r="I9" s="18" t="s">
        <v>25</v>
      </c>
      <c r="J9" s="18" t="s">
        <v>26</v>
      </c>
      <c r="K9" s="79"/>
      <c r="L9" s="80"/>
      <c r="M9" s="80"/>
    </row>
    <row r="10" spans="1:13" ht="15.75" customHeight="1">
      <c r="A10" s="30"/>
      <c r="B10" s="157"/>
      <c r="C10" s="160"/>
      <c r="D10" s="166"/>
      <c r="E10" s="165"/>
      <c r="F10" s="75">
        <v>0.5833333333333334</v>
      </c>
      <c r="G10" s="75">
        <v>0.6770833333333334</v>
      </c>
      <c r="H10" s="163"/>
      <c r="I10" s="75">
        <v>0.5833333333333334</v>
      </c>
      <c r="J10" s="75">
        <v>0.625</v>
      </c>
      <c r="K10" s="79"/>
      <c r="L10" s="81"/>
      <c r="M10" s="80"/>
    </row>
    <row r="11" spans="1:13" ht="15">
      <c r="A11" s="23">
        <v>1</v>
      </c>
      <c r="B11" s="3" t="s">
        <v>11</v>
      </c>
      <c r="C11" s="72">
        <v>3</v>
      </c>
      <c r="D11" s="29">
        <f aca="true" t="shared" si="0" ref="D11:D25">SUM(E11,H11)</f>
        <v>3</v>
      </c>
      <c r="E11" s="104">
        <f>SUM(F11:G11)</f>
        <v>3</v>
      </c>
      <c r="F11" s="1">
        <v>2</v>
      </c>
      <c r="G11" s="1">
        <v>1</v>
      </c>
      <c r="H11" s="91"/>
      <c r="I11" s="1"/>
      <c r="J11" s="1"/>
      <c r="K11" s="82"/>
      <c r="L11" s="10"/>
      <c r="M11" s="10"/>
    </row>
    <row r="12" spans="1:13" ht="15">
      <c r="A12" s="23">
        <v>2</v>
      </c>
      <c r="B12" s="3" t="s">
        <v>95</v>
      </c>
      <c r="C12" s="22">
        <v>1</v>
      </c>
      <c r="D12" s="29">
        <f t="shared" si="0"/>
        <v>1</v>
      </c>
      <c r="E12" s="104">
        <f aca="true" t="shared" si="1" ref="E12:E25">SUM(F12:G12)</f>
        <v>0</v>
      </c>
      <c r="F12" s="1"/>
      <c r="G12" s="1"/>
      <c r="H12" s="101">
        <f>I12+J12</f>
        <v>1</v>
      </c>
      <c r="I12" s="1"/>
      <c r="J12" s="1">
        <v>1</v>
      </c>
      <c r="K12" s="82"/>
      <c r="L12" s="83"/>
      <c r="M12" s="83"/>
    </row>
    <row r="13" spans="1:13" ht="15">
      <c r="A13" s="23">
        <v>3</v>
      </c>
      <c r="B13" s="3" t="s">
        <v>12</v>
      </c>
      <c r="C13" s="22">
        <v>9</v>
      </c>
      <c r="D13" s="29">
        <f t="shared" si="0"/>
        <v>9</v>
      </c>
      <c r="E13" s="104">
        <f t="shared" si="1"/>
        <v>8</v>
      </c>
      <c r="F13" s="1">
        <v>4</v>
      </c>
      <c r="G13" s="1">
        <v>4</v>
      </c>
      <c r="H13" s="101">
        <f>I13+J13</f>
        <v>1</v>
      </c>
      <c r="I13" s="8"/>
      <c r="J13" s="1">
        <v>1</v>
      </c>
      <c r="K13" s="84"/>
      <c r="L13" s="84"/>
      <c r="M13" s="83"/>
    </row>
    <row r="14" spans="1:13" ht="15">
      <c r="A14" s="23">
        <v>4</v>
      </c>
      <c r="B14" s="3" t="s">
        <v>8</v>
      </c>
      <c r="C14" s="22">
        <v>7</v>
      </c>
      <c r="D14" s="29">
        <f t="shared" si="0"/>
        <v>4</v>
      </c>
      <c r="E14" s="104">
        <f t="shared" si="1"/>
        <v>1</v>
      </c>
      <c r="F14" s="1"/>
      <c r="G14" s="1">
        <v>1</v>
      </c>
      <c r="H14" s="102">
        <f>I14+J14</f>
        <v>3</v>
      </c>
      <c r="I14" s="8">
        <v>2</v>
      </c>
      <c r="J14" s="1">
        <v>1</v>
      </c>
      <c r="K14" s="82"/>
      <c r="L14" s="83"/>
      <c r="M14" s="83"/>
    </row>
    <row r="15" spans="1:13" ht="15">
      <c r="A15" s="23">
        <v>5</v>
      </c>
      <c r="B15" s="38" t="s">
        <v>9</v>
      </c>
      <c r="C15" s="22">
        <v>10</v>
      </c>
      <c r="D15" s="29">
        <f t="shared" si="0"/>
        <v>10</v>
      </c>
      <c r="E15" s="104">
        <f t="shared" si="1"/>
        <v>6</v>
      </c>
      <c r="F15" s="1">
        <v>3</v>
      </c>
      <c r="G15" s="1">
        <v>3</v>
      </c>
      <c r="H15" s="102">
        <f aca="true" t="shared" si="2" ref="H15:H25">I15+J15</f>
        <v>4</v>
      </c>
      <c r="I15" s="8">
        <v>2</v>
      </c>
      <c r="J15" s="1">
        <v>2</v>
      </c>
      <c r="K15" s="85"/>
      <c r="L15" s="86"/>
      <c r="M15" s="86"/>
    </row>
    <row r="16" spans="1:13" ht="15">
      <c r="A16" s="23">
        <v>6</v>
      </c>
      <c r="B16" s="130" t="s">
        <v>90</v>
      </c>
      <c r="C16" s="22"/>
      <c r="D16" s="29">
        <f t="shared" si="0"/>
        <v>0</v>
      </c>
      <c r="E16" s="104">
        <f t="shared" si="1"/>
        <v>0</v>
      </c>
      <c r="F16" s="138"/>
      <c r="G16" s="8"/>
      <c r="H16" s="102">
        <f t="shared" si="2"/>
        <v>0</v>
      </c>
      <c r="I16" s="8"/>
      <c r="J16" s="8"/>
      <c r="K16" s="85"/>
      <c r="L16" s="86"/>
      <c r="M16" s="86"/>
    </row>
    <row r="17" spans="1:13" ht="15">
      <c r="A17" s="23">
        <v>7</v>
      </c>
      <c r="B17" s="38" t="s">
        <v>5</v>
      </c>
      <c r="C17" s="22">
        <v>14</v>
      </c>
      <c r="D17" s="29">
        <f t="shared" si="0"/>
        <v>14</v>
      </c>
      <c r="E17" s="104">
        <f t="shared" si="1"/>
        <v>7</v>
      </c>
      <c r="F17" s="8">
        <v>3</v>
      </c>
      <c r="G17" s="8">
        <v>4</v>
      </c>
      <c r="H17" s="102">
        <f t="shared" si="2"/>
        <v>7</v>
      </c>
      <c r="I17" s="8">
        <v>4</v>
      </c>
      <c r="J17" s="8">
        <v>3</v>
      </c>
      <c r="K17" s="82"/>
      <c r="L17" s="83"/>
      <c r="M17" s="83"/>
    </row>
    <row r="18" spans="1:13" ht="15">
      <c r="A18" s="23">
        <v>8</v>
      </c>
      <c r="B18" s="3" t="s">
        <v>17</v>
      </c>
      <c r="C18" s="22"/>
      <c r="D18" s="29">
        <f t="shared" si="0"/>
        <v>0</v>
      </c>
      <c r="E18" s="104">
        <f t="shared" si="1"/>
        <v>0</v>
      </c>
      <c r="F18" s="1"/>
      <c r="G18" s="1"/>
      <c r="H18" s="102">
        <f t="shared" si="2"/>
        <v>0</v>
      </c>
      <c r="I18" s="8"/>
      <c r="J18" s="1"/>
      <c r="K18" s="82"/>
      <c r="L18" s="83"/>
      <c r="M18" s="83"/>
    </row>
    <row r="19" spans="1:13" ht="15">
      <c r="A19" s="23">
        <v>9</v>
      </c>
      <c r="B19" s="3" t="s">
        <v>7</v>
      </c>
      <c r="C19" s="22">
        <v>10</v>
      </c>
      <c r="D19" s="29">
        <f t="shared" si="0"/>
        <v>10</v>
      </c>
      <c r="E19" s="104">
        <f t="shared" si="1"/>
        <v>5</v>
      </c>
      <c r="F19" s="1">
        <v>3</v>
      </c>
      <c r="G19" s="1">
        <v>2</v>
      </c>
      <c r="H19" s="102">
        <f t="shared" si="2"/>
        <v>5</v>
      </c>
      <c r="I19" s="8">
        <v>3</v>
      </c>
      <c r="J19" s="1">
        <v>2</v>
      </c>
      <c r="K19" s="82"/>
      <c r="L19" s="83"/>
      <c r="M19" s="83"/>
    </row>
    <row r="20" spans="1:13" ht="15">
      <c r="A20" s="23">
        <v>10</v>
      </c>
      <c r="B20" s="93" t="s">
        <v>102</v>
      </c>
      <c r="C20" s="22"/>
      <c r="D20" s="29">
        <f t="shared" si="0"/>
        <v>0</v>
      </c>
      <c r="E20" s="104">
        <f t="shared" si="1"/>
        <v>0</v>
      </c>
      <c r="F20" s="1"/>
      <c r="G20" s="1"/>
      <c r="H20" s="102">
        <f t="shared" si="2"/>
        <v>0</v>
      </c>
      <c r="I20" s="129"/>
      <c r="J20" s="128"/>
      <c r="K20" s="82"/>
      <c r="L20" s="83"/>
      <c r="M20" s="83"/>
    </row>
    <row r="21" spans="1:13" ht="15">
      <c r="A21" s="23">
        <v>11</v>
      </c>
      <c r="B21" s="33" t="s">
        <v>37</v>
      </c>
      <c r="C21" s="22">
        <v>1</v>
      </c>
      <c r="D21" s="29">
        <f t="shared" si="0"/>
        <v>1</v>
      </c>
      <c r="E21" s="104">
        <f t="shared" si="1"/>
        <v>0</v>
      </c>
      <c r="F21" s="1"/>
      <c r="G21" s="1"/>
      <c r="H21" s="102">
        <f t="shared" si="2"/>
        <v>1</v>
      </c>
      <c r="I21" s="8"/>
      <c r="J21" s="1">
        <v>1</v>
      </c>
      <c r="K21" s="87"/>
      <c r="L21" s="87"/>
      <c r="M21" s="87"/>
    </row>
    <row r="22" spans="1:13" ht="15">
      <c r="A22" s="23">
        <v>12</v>
      </c>
      <c r="B22" s="3" t="s">
        <v>6</v>
      </c>
      <c r="C22" s="22">
        <v>15</v>
      </c>
      <c r="D22" s="29">
        <f t="shared" si="0"/>
        <v>15</v>
      </c>
      <c r="E22" s="104">
        <f t="shared" si="1"/>
        <v>6</v>
      </c>
      <c r="F22" s="8">
        <v>3</v>
      </c>
      <c r="G22" s="8">
        <v>3</v>
      </c>
      <c r="H22" s="102">
        <f t="shared" si="2"/>
        <v>9</v>
      </c>
      <c r="I22" s="8">
        <v>4</v>
      </c>
      <c r="J22" s="8">
        <v>5</v>
      </c>
      <c r="K22" s="82"/>
      <c r="L22" s="83"/>
      <c r="M22" s="83"/>
    </row>
    <row r="23" spans="1:13" ht="15">
      <c r="A23" s="23">
        <v>13</v>
      </c>
      <c r="B23" s="3" t="s">
        <v>10</v>
      </c>
      <c r="C23" s="22">
        <v>4</v>
      </c>
      <c r="D23" s="29">
        <f t="shared" si="0"/>
        <v>4</v>
      </c>
      <c r="E23" s="104">
        <f t="shared" si="1"/>
        <v>3</v>
      </c>
      <c r="F23" s="1">
        <v>1</v>
      </c>
      <c r="G23" s="1">
        <v>2</v>
      </c>
      <c r="H23" s="102">
        <f t="shared" si="2"/>
        <v>1</v>
      </c>
      <c r="I23" s="8"/>
      <c r="J23" s="1">
        <v>1</v>
      </c>
      <c r="K23" s="82"/>
      <c r="L23" s="83"/>
      <c r="M23" s="83"/>
    </row>
    <row r="24" spans="1:13" ht="15">
      <c r="A24" s="23">
        <v>14</v>
      </c>
      <c r="B24" s="93" t="s">
        <v>103</v>
      </c>
      <c r="C24" s="22">
        <v>12</v>
      </c>
      <c r="D24" s="29">
        <f t="shared" si="0"/>
        <v>12</v>
      </c>
      <c r="E24" s="104">
        <f t="shared" si="1"/>
        <v>5</v>
      </c>
      <c r="F24" s="1">
        <v>3</v>
      </c>
      <c r="G24" s="1">
        <v>2</v>
      </c>
      <c r="H24" s="102">
        <f t="shared" si="2"/>
        <v>7</v>
      </c>
      <c r="I24" s="8">
        <v>4</v>
      </c>
      <c r="J24" s="1">
        <v>3</v>
      </c>
      <c r="K24" s="82"/>
      <c r="L24" s="83"/>
      <c r="M24" s="83"/>
    </row>
    <row r="25" spans="1:13" ht="15">
      <c r="A25" s="23">
        <v>15</v>
      </c>
      <c r="B25" s="93" t="s">
        <v>89</v>
      </c>
      <c r="C25" s="22">
        <v>2</v>
      </c>
      <c r="D25" s="29">
        <f t="shared" si="0"/>
        <v>2</v>
      </c>
      <c r="E25" s="104">
        <f t="shared" si="1"/>
        <v>0</v>
      </c>
      <c r="F25" s="1"/>
      <c r="G25" s="1"/>
      <c r="H25" s="102">
        <f t="shared" si="2"/>
        <v>2</v>
      </c>
      <c r="I25" s="8">
        <v>1</v>
      </c>
      <c r="J25" s="1">
        <v>1</v>
      </c>
      <c r="K25" s="82"/>
      <c r="L25" s="83"/>
      <c r="M25" s="83"/>
    </row>
    <row r="26" spans="1:13" ht="15.75" customHeight="1">
      <c r="A26" s="97"/>
      <c r="B26" s="98"/>
      <c r="C26" s="100">
        <f>SUM(C11:C25)</f>
        <v>88</v>
      </c>
      <c r="D26" s="29">
        <f>SUM(E26,H26)</f>
        <v>85</v>
      </c>
      <c r="E26" s="96">
        <f aca="true" t="shared" si="3" ref="E26:J26">SUM(E11:E25)</f>
        <v>44</v>
      </c>
      <c r="F26" s="1">
        <f t="shared" si="3"/>
        <v>22</v>
      </c>
      <c r="G26" s="1">
        <f t="shared" si="3"/>
        <v>22</v>
      </c>
      <c r="H26" s="103">
        <f t="shared" si="3"/>
        <v>41</v>
      </c>
      <c r="I26" s="1">
        <f t="shared" si="3"/>
        <v>20</v>
      </c>
      <c r="J26" s="1">
        <f t="shared" si="3"/>
        <v>21</v>
      </c>
      <c r="K26" s="88"/>
      <c r="L26" s="83"/>
      <c r="M26" s="83"/>
    </row>
    <row r="27" spans="1:11" ht="15" customHeight="1">
      <c r="A27" s="40"/>
      <c r="B27" s="10"/>
      <c r="C27" s="41"/>
      <c r="D27" s="42"/>
      <c r="H27" s="99"/>
      <c r="I27" s="46"/>
      <c r="J27" s="46"/>
      <c r="K27" s="10"/>
    </row>
    <row r="28" spans="2:10" ht="12.75">
      <c r="B28" s="60" t="s">
        <v>53</v>
      </c>
      <c r="C28" s="10">
        <f>SUM(D26)</f>
        <v>85</v>
      </c>
      <c r="I28" s="10"/>
      <c r="J28" s="10"/>
    </row>
    <row r="29" spans="2:10" ht="12.75">
      <c r="B29" s="60" t="s">
        <v>54</v>
      </c>
      <c r="C29" s="10">
        <v>177</v>
      </c>
      <c r="H29" s="21"/>
      <c r="I29" s="21"/>
      <c r="J29" s="20"/>
    </row>
    <row r="30" spans="2:10" ht="12.75">
      <c r="B30" s="60" t="s">
        <v>55</v>
      </c>
      <c r="C30" s="61">
        <v>149</v>
      </c>
      <c r="H30" s="20"/>
      <c r="I30" s="20"/>
      <c r="J30" s="20"/>
    </row>
    <row r="31" spans="2:10" ht="12.75">
      <c r="B31" s="62" t="s">
        <v>56</v>
      </c>
      <c r="C31">
        <f>SUM(C28:C30)</f>
        <v>411</v>
      </c>
      <c r="D31" s="59" t="s">
        <v>98</v>
      </c>
      <c r="H31" s="21"/>
      <c r="I31" s="21"/>
      <c r="J31" s="21"/>
    </row>
    <row r="32" spans="2:5" ht="12.75">
      <c r="B32" s="59" t="s">
        <v>66</v>
      </c>
      <c r="C32" s="114" t="s">
        <v>82</v>
      </c>
      <c r="D32" s="76">
        <v>0.7708333333333334</v>
      </c>
      <c r="E32" s="59" t="s">
        <v>116</v>
      </c>
    </row>
    <row r="33" spans="2:5" ht="12.75">
      <c r="B33" s="59" t="s">
        <v>77</v>
      </c>
      <c r="C33" s="59" t="s">
        <v>82</v>
      </c>
      <c r="D33" s="76">
        <v>0.7395833333333334</v>
      </c>
      <c r="E33" s="59" t="s">
        <v>58</v>
      </c>
    </row>
    <row r="34" ht="12.75">
      <c r="E34" s="59" t="s">
        <v>57</v>
      </c>
    </row>
    <row r="35" ht="12.75">
      <c r="E35" s="59" t="s">
        <v>87</v>
      </c>
    </row>
    <row r="36" ht="12.75">
      <c r="E36" s="59" t="s">
        <v>117</v>
      </c>
    </row>
    <row r="37" spans="2:4" ht="12.75">
      <c r="B37" s="59" t="s">
        <v>78</v>
      </c>
      <c r="D37" s="59" t="s">
        <v>107</v>
      </c>
    </row>
    <row r="38" spans="2:4" ht="12.75">
      <c r="B38" s="59" t="s">
        <v>79</v>
      </c>
      <c r="D38" s="59" t="s">
        <v>107</v>
      </c>
    </row>
    <row r="39" spans="2:4" ht="12.75">
      <c r="B39" s="59" t="s">
        <v>80</v>
      </c>
      <c r="D39" s="59" t="s">
        <v>116</v>
      </c>
    </row>
    <row r="40" spans="2:4" ht="12.75">
      <c r="B40" s="59" t="s">
        <v>67</v>
      </c>
      <c r="D40" s="59" t="s">
        <v>58</v>
      </c>
    </row>
    <row r="41" ht="12.75">
      <c r="D41" s="59" t="s">
        <v>57</v>
      </c>
    </row>
    <row r="42" ht="12.75">
      <c r="D42" s="59" t="s">
        <v>87</v>
      </c>
    </row>
    <row r="43" ht="12.75">
      <c r="D43" s="59" t="s">
        <v>117</v>
      </c>
    </row>
  </sheetData>
  <sheetProtection/>
  <mergeCells count="9">
    <mergeCell ref="B6:B10"/>
    <mergeCell ref="C6:C10"/>
    <mergeCell ref="K7:M7"/>
    <mergeCell ref="H9:H10"/>
    <mergeCell ref="E9:E10"/>
    <mergeCell ref="D6:D10"/>
    <mergeCell ref="E7:G7"/>
    <mergeCell ref="E8:G8"/>
    <mergeCell ref="E6:J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7">
      <selection activeCell="O32" sqref="O32"/>
    </sheetView>
  </sheetViews>
  <sheetFormatPr defaultColWidth="9.140625" defaultRowHeight="12.75"/>
  <cols>
    <col min="1" max="1" width="5.57421875" style="0" customWidth="1"/>
    <col min="2" max="2" width="15.7109375" style="0" customWidth="1"/>
    <col min="3" max="4" width="5.8515625" style="0" customWidth="1"/>
    <col min="5" max="5" width="5.7109375" style="0" customWidth="1"/>
    <col min="6" max="8" width="6.421875" style="0" customWidth="1"/>
    <col min="9" max="9" width="11.7109375" style="0" customWidth="1"/>
    <col min="10" max="10" width="6.140625" style="0" customWidth="1"/>
    <col min="11" max="12" width="6.421875" style="0" customWidth="1"/>
    <col min="13" max="13" width="6.140625" style="0" customWidth="1"/>
    <col min="14" max="15" width="6.421875" style="0" customWidth="1"/>
    <col min="16" max="16" width="6.7109375" style="0" customWidth="1"/>
    <col min="17" max="18" width="6.421875" style="0" customWidth="1"/>
    <col min="19" max="19" width="5.7109375" style="0" customWidth="1"/>
  </cols>
  <sheetData>
    <row r="1" ht="18">
      <c r="B1" s="14" t="s">
        <v>106</v>
      </c>
    </row>
    <row r="3" spans="2:9" ht="15">
      <c r="B3" s="15" t="s">
        <v>24</v>
      </c>
      <c r="I3" s="136" t="s">
        <v>119</v>
      </c>
    </row>
    <row r="4" ht="12.75" customHeight="1"/>
    <row r="5" spans="2:6" ht="14.25" customHeight="1">
      <c r="B5" s="16" t="s">
        <v>44</v>
      </c>
      <c r="C5" s="15"/>
      <c r="F5" s="132" t="s">
        <v>91</v>
      </c>
    </row>
    <row r="6" spans="2:19" ht="24" customHeight="1">
      <c r="B6" s="155" t="s">
        <v>4</v>
      </c>
      <c r="C6" s="158" t="s">
        <v>16</v>
      </c>
      <c r="D6" s="166" t="s">
        <v>35</v>
      </c>
      <c r="E6" s="178" t="s">
        <v>113</v>
      </c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80"/>
      <c r="S6" s="175" t="s">
        <v>72</v>
      </c>
    </row>
    <row r="7" spans="2:19" ht="16.5" customHeight="1">
      <c r="B7" s="156"/>
      <c r="C7" s="159"/>
      <c r="D7" s="166"/>
      <c r="E7" s="187" t="s">
        <v>97</v>
      </c>
      <c r="F7" s="188"/>
      <c r="G7" s="188"/>
      <c r="H7" s="188"/>
      <c r="I7" s="56" t="s">
        <v>45</v>
      </c>
      <c r="J7" s="167" t="s">
        <v>30</v>
      </c>
      <c r="K7" s="168"/>
      <c r="L7" s="169"/>
      <c r="M7" s="181" t="s">
        <v>83</v>
      </c>
      <c r="N7" s="168"/>
      <c r="O7" s="168"/>
      <c r="P7" s="181" t="s">
        <v>86</v>
      </c>
      <c r="Q7" s="168"/>
      <c r="R7" s="168"/>
      <c r="S7" s="176"/>
    </row>
    <row r="8" spans="1:19" ht="15.75" customHeight="1">
      <c r="A8" s="10"/>
      <c r="B8" s="156"/>
      <c r="C8" s="159"/>
      <c r="D8" s="166"/>
      <c r="E8" s="170" t="s">
        <v>84</v>
      </c>
      <c r="F8" s="171"/>
      <c r="G8" s="171"/>
      <c r="H8" s="171"/>
      <c r="I8" s="126" t="s">
        <v>85</v>
      </c>
      <c r="J8" s="186" t="s">
        <v>43</v>
      </c>
      <c r="K8" s="171"/>
      <c r="L8" s="172"/>
      <c r="M8" s="184" t="s">
        <v>31</v>
      </c>
      <c r="N8" s="185"/>
      <c r="O8" s="185"/>
      <c r="P8" s="184" t="s">
        <v>31</v>
      </c>
      <c r="Q8" s="185"/>
      <c r="R8" s="185"/>
      <c r="S8" s="176"/>
    </row>
    <row r="9" spans="1:19" ht="15.75" customHeight="1">
      <c r="A9" s="10"/>
      <c r="B9" s="156"/>
      <c r="C9" s="159"/>
      <c r="D9" s="166"/>
      <c r="E9" s="182" t="s">
        <v>27</v>
      </c>
      <c r="F9" s="19" t="s">
        <v>25</v>
      </c>
      <c r="G9" s="19" t="s">
        <v>26</v>
      </c>
      <c r="H9" s="19" t="s">
        <v>28</v>
      </c>
      <c r="I9" s="189" t="s">
        <v>76</v>
      </c>
      <c r="J9" s="182" t="s">
        <v>48</v>
      </c>
      <c r="K9" s="18" t="s">
        <v>25</v>
      </c>
      <c r="L9" s="18" t="s">
        <v>26</v>
      </c>
      <c r="M9" s="182" t="s">
        <v>42</v>
      </c>
      <c r="N9" s="18" t="s">
        <v>25</v>
      </c>
      <c r="O9" s="18" t="s">
        <v>26</v>
      </c>
      <c r="P9" s="182" t="s">
        <v>32</v>
      </c>
      <c r="Q9" s="18" t="s">
        <v>25</v>
      </c>
      <c r="R9" s="77" t="s">
        <v>26</v>
      </c>
      <c r="S9" s="176"/>
    </row>
    <row r="10" spans="1:19" ht="19.5" customHeight="1">
      <c r="A10" s="30"/>
      <c r="B10" s="157"/>
      <c r="C10" s="160"/>
      <c r="D10" s="166"/>
      <c r="E10" s="183"/>
      <c r="F10" s="75">
        <v>0.375</v>
      </c>
      <c r="G10" s="137">
        <v>0.4791666666666667</v>
      </c>
      <c r="H10" s="137">
        <v>0.5833333333333334</v>
      </c>
      <c r="I10" s="190"/>
      <c r="J10" s="183"/>
      <c r="K10" s="75">
        <v>0.4166666666666667</v>
      </c>
      <c r="L10" s="75">
        <v>0.4583333333333333</v>
      </c>
      <c r="M10" s="183"/>
      <c r="N10" s="75">
        <v>0.5416666666666666</v>
      </c>
      <c r="O10" s="75">
        <v>0.5833333333333334</v>
      </c>
      <c r="P10" s="183"/>
      <c r="Q10" s="75">
        <v>0.5416666666666666</v>
      </c>
      <c r="R10" s="90">
        <v>0.5833333333333334</v>
      </c>
      <c r="S10" s="177"/>
    </row>
    <row r="11" spans="1:19" ht="15.75" customHeight="1">
      <c r="A11" s="23">
        <v>1</v>
      </c>
      <c r="B11" s="3" t="s">
        <v>11</v>
      </c>
      <c r="C11" s="72">
        <v>13</v>
      </c>
      <c r="D11" s="29">
        <f>SUM(E11,I11,J11,M11,P11,S11)</f>
        <v>14</v>
      </c>
      <c r="E11" s="53">
        <f>F11+G11+H11</f>
        <v>4</v>
      </c>
      <c r="F11" s="1">
        <v>2</v>
      </c>
      <c r="G11" s="1">
        <v>2</v>
      </c>
      <c r="H11" s="1"/>
      <c r="I11" s="52">
        <v>2</v>
      </c>
      <c r="J11" s="65">
        <f>K11+L11</f>
        <v>3</v>
      </c>
      <c r="K11" s="1">
        <v>2</v>
      </c>
      <c r="L11" s="1">
        <v>1</v>
      </c>
      <c r="M11" s="65">
        <v>1</v>
      </c>
      <c r="N11" s="1">
        <v>1</v>
      </c>
      <c r="O11" s="125"/>
      <c r="P11" s="65"/>
      <c r="Q11" s="1"/>
      <c r="R11" s="125"/>
      <c r="S11" s="92">
        <v>4</v>
      </c>
    </row>
    <row r="12" spans="1:19" ht="15.75">
      <c r="A12" s="23">
        <v>2</v>
      </c>
      <c r="B12" s="3" t="s">
        <v>95</v>
      </c>
      <c r="C12" s="22"/>
      <c r="D12" s="29">
        <f aca="true" t="shared" si="0" ref="D12:D25">SUM(E12,I12,J12,M12,P12,S12)</f>
        <v>0</v>
      </c>
      <c r="E12" s="53">
        <f aca="true" t="shared" si="1" ref="E12:E25">F12+G12+H12</f>
        <v>0</v>
      </c>
      <c r="F12" s="1"/>
      <c r="G12" s="1"/>
      <c r="H12" s="1"/>
      <c r="I12" s="63"/>
      <c r="J12" s="65">
        <f aca="true" t="shared" si="2" ref="J12:J25">K12+L12</f>
        <v>0</v>
      </c>
      <c r="K12" s="1"/>
      <c r="L12" s="1"/>
      <c r="M12" s="65">
        <v>0</v>
      </c>
      <c r="N12" s="1"/>
      <c r="O12" s="1"/>
      <c r="P12" s="65"/>
      <c r="Q12" s="1"/>
      <c r="R12" s="1"/>
      <c r="S12" s="92"/>
    </row>
    <row r="13" spans="1:19" ht="15.75">
      <c r="A13" s="23">
        <v>3</v>
      </c>
      <c r="B13" s="3" t="s">
        <v>12</v>
      </c>
      <c r="C13" s="22">
        <v>9</v>
      </c>
      <c r="D13" s="29">
        <f t="shared" si="0"/>
        <v>15</v>
      </c>
      <c r="E13" s="53">
        <f t="shared" si="1"/>
        <v>1</v>
      </c>
      <c r="F13" s="1"/>
      <c r="G13" s="1">
        <v>1</v>
      </c>
      <c r="H13" s="1"/>
      <c r="I13" s="63"/>
      <c r="J13" s="65">
        <f t="shared" si="2"/>
        <v>8</v>
      </c>
      <c r="K13" s="1">
        <v>4</v>
      </c>
      <c r="L13" s="1">
        <v>4</v>
      </c>
      <c r="M13" s="65">
        <f>N13+O13</f>
        <v>6</v>
      </c>
      <c r="N13" s="1">
        <v>3</v>
      </c>
      <c r="O13" s="1">
        <v>3</v>
      </c>
      <c r="P13" s="65"/>
      <c r="Q13" s="1"/>
      <c r="R13" s="1"/>
      <c r="S13" s="92"/>
    </row>
    <row r="14" spans="1:19" ht="15.75">
      <c r="A14" s="23">
        <v>4</v>
      </c>
      <c r="B14" s="3" t="s">
        <v>8</v>
      </c>
      <c r="C14" s="22">
        <v>6</v>
      </c>
      <c r="D14" s="29">
        <f t="shared" si="0"/>
        <v>8</v>
      </c>
      <c r="E14" s="53">
        <f t="shared" si="1"/>
        <v>1</v>
      </c>
      <c r="F14" s="1"/>
      <c r="G14" s="1"/>
      <c r="H14" s="1">
        <v>1</v>
      </c>
      <c r="I14" s="63">
        <v>2</v>
      </c>
      <c r="J14" s="65">
        <f t="shared" si="2"/>
        <v>3</v>
      </c>
      <c r="K14" s="1">
        <v>1</v>
      </c>
      <c r="L14" s="1">
        <v>2</v>
      </c>
      <c r="M14" s="65">
        <f aca="true" t="shared" si="3" ref="M14:M25">N14+O14</f>
        <v>2</v>
      </c>
      <c r="N14" s="1">
        <v>1</v>
      </c>
      <c r="O14" s="1">
        <v>1</v>
      </c>
      <c r="P14" s="65"/>
      <c r="Q14" s="1"/>
      <c r="R14" s="1"/>
      <c r="S14" s="92"/>
    </row>
    <row r="15" spans="1:20" ht="15.75">
      <c r="A15" s="23">
        <v>5</v>
      </c>
      <c r="B15" s="38" t="s">
        <v>9</v>
      </c>
      <c r="C15" s="22">
        <v>35</v>
      </c>
      <c r="D15" s="29">
        <f t="shared" si="0"/>
        <v>41</v>
      </c>
      <c r="E15" s="53">
        <f t="shared" si="1"/>
        <v>5</v>
      </c>
      <c r="F15" s="1">
        <v>2</v>
      </c>
      <c r="G15" s="1">
        <v>1</v>
      </c>
      <c r="H15" s="1">
        <v>2</v>
      </c>
      <c r="I15" s="63">
        <v>11</v>
      </c>
      <c r="J15" s="65">
        <f t="shared" si="2"/>
        <v>7</v>
      </c>
      <c r="K15" s="1">
        <v>4</v>
      </c>
      <c r="L15" s="1">
        <v>3</v>
      </c>
      <c r="M15" s="65">
        <f t="shared" si="3"/>
        <v>6</v>
      </c>
      <c r="N15" s="1">
        <v>3</v>
      </c>
      <c r="O15" s="1">
        <v>3</v>
      </c>
      <c r="P15" s="65"/>
      <c r="Q15" s="1"/>
      <c r="R15" s="1"/>
      <c r="S15" s="92">
        <v>12</v>
      </c>
      <c r="T15" s="10"/>
    </row>
    <row r="16" spans="1:19" ht="15.75">
      <c r="A16" s="23">
        <v>6</v>
      </c>
      <c r="B16" s="130" t="s">
        <v>90</v>
      </c>
      <c r="C16" s="22">
        <v>3</v>
      </c>
      <c r="D16" s="29">
        <f t="shared" si="0"/>
        <v>2</v>
      </c>
      <c r="E16" s="53">
        <f t="shared" si="1"/>
        <v>2</v>
      </c>
      <c r="F16" s="8"/>
      <c r="G16" s="8">
        <v>2</v>
      </c>
      <c r="H16" s="8"/>
      <c r="I16" s="63"/>
      <c r="J16" s="65">
        <f t="shared" si="2"/>
        <v>0</v>
      </c>
      <c r="K16" s="8"/>
      <c r="L16" s="8"/>
      <c r="M16" s="65">
        <f t="shared" si="3"/>
        <v>0</v>
      </c>
      <c r="N16" s="8"/>
      <c r="O16" s="8"/>
      <c r="P16" s="65"/>
      <c r="Q16" s="8"/>
      <c r="R16" s="8"/>
      <c r="S16" s="92"/>
    </row>
    <row r="17" spans="1:19" ht="15.75">
      <c r="A17" s="23">
        <v>7</v>
      </c>
      <c r="B17" s="38" t="s">
        <v>5</v>
      </c>
      <c r="C17" s="22">
        <v>23</v>
      </c>
      <c r="D17" s="29">
        <f t="shared" si="0"/>
        <v>28</v>
      </c>
      <c r="E17" s="53">
        <f t="shared" si="1"/>
        <v>7</v>
      </c>
      <c r="F17" s="8"/>
      <c r="G17" s="8">
        <v>2</v>
      </c>
      <c r="H17" s="8">
        <v>5</v>
      </c>
      <c r="I17" s="63">
        <v>9</v>
      </c>
      <c r="J17" s="65">
        <f t="shared" si="2"/>
        <v>5</v>
      </c>
      <c r="K17" s="8">
        <v>2</v>
      </c>
      <c r="L17" s="8">
        <v>3</v>
      </c>
      <c r="M17" s="65">
        <f t="shared" si="3"/>
        <v>0</v>
      </c>
      <c r="N17" s="8"/>
      <c r="O17" s="8"/>
      <c r="P17" s="65">
        <f>Q17+R17</f>
        <v>5</v>
      </c>
      <c r="Q17" s="8">
        <v>3</v>
      </c>
      <c r="R17" s="8">
        <v>2</v>
      </c>
      <c r="S17" s="92">
        <v>2</v>
      </c>
    </row>
    <row r="18" spans="1:19" ht="15.75">
      <c r="A18" s="23">
        <v>8</v>
      </c>
      <c r="B18" s="3" t="s">
        <v>17</v>
      </c>
      <c r="C18" s="22"/>
      <c r="D18" s="29">
        <f t="shared" si="0"/>
        <v>0</v>
      </c>
      <c r="E18" s="53">
        <f t="shared" si="1"/>
        <v>0</v>
      </c>
      <c r="F18" s="1"/>
      <c r="G18" s="1"/>
      <c r="H18" s="1"/>
      <c r="I18" s="63"/>
      <c r="J18" s="65">
        <f t="shared" si="2"/>
        <v>0</v>
      </c>
      <c r="K18" s="1"/>
      <c r="L18" s="1"/>
      <c r="M18" s="65">
        <f t="shared" si="3"/>
        <v>0</v>
      </c>
      <c r="N18" s="1"/>
      <c r="O18" s="1"/>
      <c r="P18" s="65">
        <f aca="true" t="shared" si="4" ref="P18:P25">Q18+R18</f>
        <v>0</v>
      </c>
      <c r="Q18" s="1"/>
      <c r="R18" s="1"/>
      <c r="S18" s="92"/>
    </row>
    <row r="19" spans="1:19" ht="15.75">
      <c r="A19" s="23">
        <v>9</v>
      </c>
      <c r="B19" s="3" t="s">
        <v>7</v>
      </c>
      <c r="C19" s="22">
        <v>14</v>
      </c>
      <c r="D19" s="29">
        <f t="shared" si="0"/>
        <v>17</v>
      </c>
      <c r="E19" s="53">
        <f t="shared" si="1"/>
        <v>3</v>
      </c>
      <c r="F19" s="1">
        <v>2</v>
      </c>
      <c r="G19" s="1">
        <v>1</v>
      </c>
      <c r="H19" s="1"/>
      <c r="I19" s="63">
        <v>4</v>
      </c>
      <c r="J19" s="65">
        <f t="shared" si="2"/>
        <v>6</v>
      </c>
      <c r="K19" s="1">
        <v>3</v>
      </c>
      <c r="L19" s="1">
        <v>3</v>
      </c>
      <c r="M19" s="65">
        <f t="shared" si="3"/>
        <v>3</v>
      </c>
      <c r="N19" s="1">
        <v>1</v>
      </c>
      <c r="O19" s="1">
        <v>2</v>
      </c>
      <c r="P19" s="65">
        <f t="shared" si="4"/>
        <v>1</v>
      </c>
      <c r="Q19" s="1"/>
      <c r="R19" s="1">
        <v>1</v>
      </c>
      <c r="S19" s="92"/>
    </row>
    <row r="20" spans="1:19" ht="15.75">
      <c r="A20" s="23">
        <v>10</v>
      </c>
      <c r="B20" s="93" t="s">
        <v>102</v>
      </c>
      <c r="C20" s="22">
        <v>7</v>
      </c>
      <c r="D20" s="29">
        <f t="shared" si="0"/>
        <v>7</v>
      </c>
      <c r="E20" s="53">
        <f t="shared" si="1"/>
        <v>3</v>
      </c>
      <c r="F20" s="1">
        <v>1</v>
      </c>
      <c r="G20" s="1"/>
      <c r="H20" s="1">
        <v>2</v>
      </c>
      <c r="I20" s="63">
        <v>4</v>
      </c>
      <c r="J20" s="65">
        <f t="shared" si="2"/>
        <v>0</v>
      </c>
      <c r="K20" s="1"/>
      <c r="L20" s="1"/>
      <c r="M20" s="65">
        <f t="shared" si="3"/>
        <v>0</v>
      </c>
      <c r="N20" s="1"/>
      <c r="O20" s="1"/>
      <c r="P20" s="65">
        <f t="shared" si="4"/>
        <v>0</v>
      </c>
      <c r="Q20" s="1"/>
      <c r="R20" s="1"/>
      <c r="S20" s="92"/>
    </row>
    <row r="21" spans="1:19" ht="15.75">
      <c r="A21" s="23">
        <v>11</v>
      </c>
      <c r="B21" s="33" t="s">
        <v>37</v>
      </c>
      <c r="C21" s="22"/>
      <c r="D21" s="29">
        <f t="shared" si="0"/>
        <v>0</v>
      </c>
      <c r="E21" s="53">
        <f t="shared" si="1"/>
        <v>0</v>
      </c>
      <c r="F21" s="1"/>
      <c r="G21" s="1"/>
      <c r="H21" s="1"/>
      <c r="I21" s="63"/>
      <c r="J21" s="65">
        <f t="shared" si="2"/>
        <v>0</v>
      </c>
      <c r="K21" s="1"/>
      <c r="L21" s="1"/>
      <c r="M21" s="65">
        <f t="shared" si="3"/>
        <v>0</v>
      </c>
      <c r="N21" s="1"/>
      <c r="O21" s="1"/>
      <c r="P21" s="65">
        <f t="shared" si="4"/>
        <v>0</v>
      </c>
      <c r="Q21" s="1"/>
      <c r="R21" s="1"/>
      <c r="S21" s="92"/>
    </row>
    <row r="22" spans="1:19" ht="15.75">
      <c r="A22" s="23">
        <v>12</v>
      </c>
      <c r="B22" s="3" t="s">
        <v>6</v>
      </c>
      <c r="C22" s="22">
        <v>15</v>
      </c>
      <c r="D22" s="29">
        <f t="shared" si="0"/>
        <v>24</v>
      </c>
      <c r="E22" s="53">
        <f t="shared" si="1"/>
        <v>0</v>
      </c>
      <c r="F22" s="8"/>
      <c r="G22" s="8"/>
      <c r="H22" s="8"/>
      <c r="I22" s="63">
        <v>5</v>
      </c>
      <c r="J22" s="65">
        <f t="shared" si="2"/>
        <v>9</v>
      </c>
      <c r="K22" s="8">
        <v>5</v>
      </c>
      <c r="L22" s="1">
        <v>4</v>
      </c>
      <c r="M22" s="65">
        <f t="shared" si="3"/>
        <v>3</v>
      </c>
      <c r="N22" s="8">
        <v>2</v>
      </c>
      <c r="O22" s="8">
        <v>1</v>
      </c>
      <c r="P22" s="65">
        <f t="shared" si="4"/>
        <v>6</v>
      </c>
      <c r="Q22" s="1">
        <v>3</v>
      </c>
      <c r="R22" s="8">
        <v>3</v>
      </c>
      <c r="S22" s="92">
        <v>1</v>
      </c>
    </row>
    <row r="23" spans="1:19" ht="15.75">
      <c r="A23" s="23">
        <v>13</v>
      </c>
      <c r="B23" s="3" t="s">
        <v>10</v>
      </c>
      <c r="C23" s="22">
        <v>3</v>
      </c>
      <c r="D23" s="29">
        <f t="shared" si="0"/>
        <v>5</v>
      </c>
      <c r="E23" s="53">
        <f t="shared" si="1"/>
        <v>0</v>
      </c>
      <c r="F23" s="1"/>
      <c r="G23" s="1"/>
      <c r="H23" s="1"/>
      <c r="I23" s="63"/>
      <c r="J23" s="65">
        <f t="shared" si="2"/>
        <v>2</v>
      </c>
      <c r="K23" s="1"/>
      <c r="L23" s="1">
        <v>2</v>
      </c>
      <c r="M23" s="65">
        <f t="shared" si="3"/>
        <v>1</v>
      </c>
      <c r="N23" s="1"/>
      <c r="O23" s="125">
        <v>1</v>
      </c>
      <c r="P23" s="65">
        <f t="shared" si="4"/>
        <v>2</v>
      </c>
      <c r="Q23" s="1">
        <v>1</v>
      </c>
      <c r="R23" s="125">
        <v>1</v>
      </c>
      <c r="S23" s="92"/>
    </row>
    <row r="24" spans="1:19" ht="15.75">
      <c r="A24" s="23">
        <v>14</v>
      </c>
      <c r="B24" s="93" t="s">
        <v>103</v>
      </c>
      <c r="C24" s="141">
        <v>10</v>
      </c>
      <c r="D24" s="29">
        <f t="shared" si="0"/>
        <v>10</v>
      </c>
      <c r="E24" s="53">
        <f t="shared" si="1"/>
        <v>0</v>
      </c>
      <c r="F24" s="1"/>
      <c r="G24" s="1"/>
      <c r="H24" s="1"/>
      <c r="I24" s="63"/>
      <c r="J24" s="65">
        <f t="shared" si="2"/>
        <v>5</v>
      </c>
      <c r="K24" s="1">
        <v>3</v>
      </c>
      <c r="L24" s="1">
        <v>2</v>
      </c>
      <c r="M24" s="65">
        <f t="shared" si="3"/>
        <v>0</v>
      </c>
      <c r="N24" s="1"/>
      <c r="O24" s="1"/>
      <c r="P24" s="65">
        <f t="shared" si="4"/>
        <v>5</v>
      </c>
      <c r="Q24" s="1">
        <v>3</v>
      </c>
      <c r="R24" s="1">
        <v>2</v>
      </c>
      <c r="S24" s="92"/>
    </row>
    <row r="25" spans="1:19" ht="15.75">
      <c r="A25" s="23">
        <v>15</v>
      </c>
      <c r="B25" s="93" t="s">
        <v>89</v>
      </c>
      <c r="C25" s="22">
        <v>6</v>
      </c>
      <c r="D25" s="29">
        <f t="shared" si="0"/>
        <v>6</v>
      </c>
      <c r="E25" s="53">
        <f t="shared" si="1"/>
        <v>2</v>
      </c>
      <c r="F25" s="1">
        <v>1</v>
      </c>
      <c r="G25" s="1">
        <v>1</v>
      </c>
      <c r="H25" s="1"/>
      <c r="I25" s="63">
        <v>4</v>
      </c>
      <c r="J25" s="65">
        <f t="shared" si="2"/>
        <v>0</v>
      </c>
      <c r="K25" s="1"/>
      <c r="L25" s="1"/>
      <c r="M25" s="65">
        <f t="shared" si="3"/>
        <v>0</v>
      </c>
      <c r="N25" s="1"/>
      <c r="O25" s="1"/>
      <c r="P25" s="65">
        <f t="shared" si="4"/>
        <v>0</v>
      </c>
      <c r="Q25" s="1"/>
      <c r="R25" s="1"/>
      <c r="S25" s="1"/>
    </row>
    <row r="26" spans="1:19" ht="15.75">
      <c r="A26" s="39"/>
      <c r="B26" s="47" t="s">
        <v>50</v>
      </c>
      <c r="C26" s="100">
        <f>SUM(C11:C25)</f>
        <v>144</v>
      </c>
      <c r="D26" s="65">
        <f>SUM(E26,I26,J26,M26,P26,S26)</f>
        <v>177</v>
      </c>
      <c r="E26" s="54">
        <f aca="true" t="shared" si="5" ref="E26:S26">SUM(E11:E25)</f>
        <v>28</v>
      </c>
      <c r="F26" s="111">
        <f t="shared" si="5"/>
        <v>8</v>
      </c>
      <c r="G26" s="111">
        <f t="shared" si="5"/>
        <v>10</v>
      </c>
      <c r="H26" s="111">
        <f t="shared" si="5"/>
        <v>10</v>
      </c>
      <c r="I26" s="54">
        <f t="shared" si="5"/>
        <v>41</v>
      </c>
      <c r="J26" s="54">
        <f t="shared" si="5"/>
        <v>48</v>
      </c>
      <c r="K26" s="111">
        <f t="shared" si="5"/>
        <v>24</v>
      </c>
      <c r="L26" s="111">
        <f t="shared" si="5"/>
        <v>24</v>
      </c>
      <c r="M26" s="54">
        <f t="shared" si="5"/>
        <v>22</v>
      </c>
      <c r="N26" s="111">
        <f t="shared" si="5"/>
        <v>11</v>
      </c>
      <c r="O26" s="111">
        <f t="shared" si="5"/>
        <v>11</v>
      </c>
      <c r="P26" s="54">
        <f t="shared" si="5"/>
        <v>19</v>
      </c>
      <c r="Q26" s="111">
        <f t="shared" si="5"/>
        <v>10</v>
      </c>
      <c r="R26" s="111">
        <f t="shared" si="5"/>
        <v>9</v>
      </c>
      <c r="S26" s="110">
        <f t="shared" si="5"/>
        <v>19</v>
      </c>
    </row>
    <row r="27" spans="1:16" ht="15">
      <c r="A27" s="40"/>
      <c r="B27" s="10"/>
      <c r="C27" s="41"/>
      <c r="D27" s="42"/>
      <c r="J27" s="46"/>
      <c r="K27" s="46"/>
      <c r="L27" s="46"/>
      <c r="M27" s="45"/>
      <c r="N27" s="45"/>
      <c r="O27" s="46"/>
      <c r="P27" s="46"/>
    </row>
    <row r="28" spans="2:10" ht="12.75">
      <c r="B28" s="134" t="s">
        <v>93</v>
      </c>
      <c r="C28" s="6">
        <v>14</v>
      </c>
      <c r="H28" t="s">
        <v>81</v>
      </c>
      <c r="I28" t="s">
        <v>40</v>
      </c>
      <c r="J28" s="150">
        <v>16</v>
      </c>
    </row>
    <row r="29" spans="2:11" ht="12.75">
      <c r="B29" s="135" t="s">
        <v>92</v>
      </c>
      <c r="C29" s="107">
        <v>14</v>
      </c>
      <c r="D29" s="139" t="s">
        <v>114</v>
      </c>
      <c r="I29" t="s">
        <v>41</v>
      </c>
      <c r="J29" s="13">
        <v>25</v>
      </c>
      <c r="K29" s="59" t="s">
        <v>115</v>
      </c>
    </row>
    <row r="30" spans="3:10" ht="12.75">
      <c r="C30" s="6">
        <f>SUM(C28:C29)</f>
        <v>28</v>
      </c>
      <c r="E30" s="59" t="s">
        <v>101</v>
      </c>
      <c r="F30" s="140">
        <v>0.6875</v>
      </c>
      <c r="J30" s="6">
        <f>SUM(J28:J29)</f>
        <v>41</v>
      </c>
    </row>
  </sheetData>
  <sheetProtection/>
  <mergeCells count="18">
    <mergeCell ref="J9:J10"/>
    <mergeCell ref="B6:B10"/>
    <mergeCell ref="C6:C10"/>
    <mergeCell ref="D6:D10"/>
    <mergeCell ref="E7:H7"/>
    <mergeCell ref="E8:H8"/>
    <mergeCell ref="E9:E10"/>
    <mergeCell ref="I9:I10"/>
    <mergeCell ref="S6:S10"/>
    <mergeCell ref="E6:R6"/>
    <mergeCell ref="M7:O7"/>
    <mergeCell ref="M9:M10"/>
    <mergeCell ref="M8:O8"/>
    <mergeCell ref="J7:L7"/>
    <mergeCell ref="J8:L8"/>
    <mergeCell ref="P7:R7"/>
    <mergeCell ref="P8:R8"/>
    <mergeCell ref="P9:P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8"/>
  <sheetViews>
    <sheetView zoomScalePageLayoutView="0" workbookViewId="0" topLeftCell="A1">
      <selection activeCell="L26" sqref="L26"/>
    </sheetView>
  </sheetViews>
  <sheetFormatPr defaultColWidth="9.140625" defaultRowHeight="12.75"/>
  <cols>
    <col min="1" max="1" width="3.8515625" style="0" customWidth="1"/>
    <col min="2" max="2" width="15.7109375" style="0" customWidth="1"/>
    <col min="3" max="3" width="6.28125" style="0" customWidth="1"/>
    <col min="4" max="4" width="5.7109375" style="0" customWidth="1"/>
    <col min="5" max="5" width="5.8515625" style="0" customWidth="1"/>
    <col min="6" max="9" width="6.57421875" style="0" customWidth="1"/>
    <col min="10" max="10" width="5.7109375" style="0" customWidth="1"/>
    <col min="11" max="13" width="6.7109375" style="0" customWidth="1"/>
    <col min="14" max="14" width="5.7109375" style="0" customWidth="1"/>
    <col min="15" max="21" width="6.421875" style="0" customWidth="1"/>
    <col min="22" max="22" width="4.140625" style="0" customWidth="1"/>
  </cols>
  <sheetData>
    <row r="1" ht="18">
      <c r="B1" s="14" t="s">
        <v>106</v>
      </c>
    </row>
    <row r="2" spans="2:12" ht="15">
      <c r="B2" s="15" t="s">
        <v>24</v>
      </c>
      <c r="C2" s="15"/>
      <c r="L2" s="136" t="s">
        <v>119</v>
      </c>
    </row>
    <row r="3" spans="2:6" ht="15.75">
      <c r="B3" s="16" t="s">
        <v>112</v>
      </c>
      <c r="F3" s="132" t="s">
        <v>91</v>
      </c>
    </row>
    <row r="5" spans="2:22" ht="25.5" customHeight="1">
      <c r="B5" s="191" t="s">
        <v>4</v>
      </c>
      <c r="C5" s="158" t="s">
        <v>16</v>
      </c>
      <c r="D5" s="202" t="s">
        <v>52</v>
      </c>
      <c r="E5" s="167" t="s">
        <v>68</v>
      </c>
      <c r="F5" s="168"/>
      <c r="G5" s="168"/>
      <c r="H5" s="168"/>
      <c r="I5" s="168"/>
      <c r="J5" s="167" t="s">
        <v>70</v>
      </c>
      <c r="K5" s="168"/>
      <c r="L5" s="168"/>
      <c r="M5" s="169"/>
      <c r="N5" s="167" t="s">
        <v>46</v>
      </c>
      <c r="O5" s="168"/>
      <c r="P5" s="168"/>
      <c r="Q5" s="168"/>
      <c r="R5" s="168"/>
      <c r="S5" s="168"/>
      <c r="T5" s="168"/>
      <c r="U5" s="169"/>
      <c r="V5" s="175" t="s">
        <v>73</v>
      </c>
    </row>
    <row r="6" spans="1:22" ht="22.5" customHeight="1">
      <c r="A6" s="48"/>
      <c r="B6" s="192"/>
      <c r="C6" s="159"/>
      <c r="D6" s="203"/>
      <c r="E6" s="170" t="s">
        <v>96</v>
      </c>
      <c r="F6" s="205"/>
      <c r="G6" s="205"/>
      <c r="H6" s="205"/>
      <c r="I6" s="205"/>
      <c r="J6" s="184" t="s">
        <v>71</v>
      </c>
      <c r="K6" s="185"/>
      <c r="L6" s="185"/>
      <c r="M6" s="196"/>
      <c r="N6" s="184" t="s">
        <v>47</v>
      </c>
      <c r="O6" s="185"/>
      <c r="P6" s="185"/>
      <c r="Q6" s="185"/>
      <c r="R6" s="185"/>
      <c r="S6" s="185"/>
      <c r="T6" s="185"/>
      <c r="U6" s="196"/>
      <c r="V6" s="176"/>
    </row>
    <row r="7" spans="1:22" ht="18.75" customHeight="1">
      <c r="A7" s="48"/>
      <c r="B7" s="192"/>
      <c r="C7" s="159"/>
      <c r="D7" s="203"/>
      <c r="E7" s="206" t="s">
        <v>27</v>
      </c>
      <c r="F7" s="17" t="s">
        <v>25</v>
      </c>
      <c r="G7" s="17" t="s">
        <v>26</v>
      </c>
      <c r="H7" s="17" t="s">
        <v>28</v>
      </c>
      <c r="I7" s="17" t="s">
        <v>29</v>
      </c>
      <c r="J7" s="200" t="s">
        <v>42</v>
      </c>
      <c r="K7" s="17" t="s">
        <v>25</v>
      </c>
      <c r="L7" s="17" t="s">
        <v>26</v>
      </c>
      <c r="M7" s="198" t="s">
        <v>32</v>
      </c>
      <c r="N7" s="194" t="s">
        <v>48</v>
      </c>
      <c r="O7" s="18" t="s">
        <v>25</v>
      </c>
      <c r="P7" s="18" t="s">
        <v>26</v>
      </c>
      <c r="Q7" s="18" t="s">
        <v>28</v>
      </c>
      <c r="R7" s="18" t="s">
        <v>29</v>
      </c>
      <c r="S7" s="18" t="s">
        <v>33</v>
      </c>
      <c r="T7" s="18" t="s">
        <v>34</v>
      </c>
      <c r="U7" s="18" t="s">
        <v>104</v>
      </c>
      <c r="V7" s="176"/>
    </row>
    <row r="8" spans="1:22" ht="22.5" customHeight="1">
      <c r="A8" s="49"/>
      <c r="B8" s="193"/>
      <c r="C8" s="160"/>
      <c r="D8" s="204"/>
      <c r="E8" s="207"/>
      <c r="F8" s="112">
        <v>0.375</v>
      </c>
      <c r="G8" s="89">
        <v>0.4375</v>
      </c>
      <c r="H8" s="89">
        <v>0.5</v>
      </c>
      <c r="I8" s="89">
        <v>0.5625</v>
      </c>
      <c r="J8" s="201"/>
      <c r="K8" s="89">
        <v>0.3958333333333333</v>
      </c>
      <c r="L8" s="89">
        <v>0.46875</v>
      </c>
      <c r="M8" s="199"/>
      <c r="N8" s="195"/>
      <c r="O8" s="89">
        <v>0.3958333333333333</v>
      </c>
      <c r="P8" s="197" t="s">
        <v>49</v>
      </c>
      <c r="Q8" s="173"/>
      <c r="R8" s="173"/>
      <c r="S8" s="173"/>
      <c r="T8" s="173"/>
      <c r="U8" s="174"/>
      <c r="V8" s="177"/>
    </row>
    <row r="9" spans="1:22" ht="15" customHeight="1">
      <c r="A9" s="23">
        <v>1</v>
      </c>
      <c r="B9" s="3" t="s">
        <v>11</v>
      </c>
      <c r="C9" s="72">
        <v>16</v>
      </c>
      <c r="D9" s="64">
        <f aca="true" t="shared" si="0" ref="D9:D14">SUM(E9,J9,N9,V9)</f>
        <v>16</v>
      </c>
      <c r="E9" s="64">
        <f>F9+G9+H9+I9</f>
        <v>6</v>
      </c>
      <c r="F9" s="1">
        <v>1</v>
      </c>
      <c r="G9" s="1">
        <v>2</v>
      </c>
      <c r="H9" s="1">
        <v>3</v>
      </c>
      <c r="I9" s="1"/>
      <c r="J9" s="65">
        <f>K9+L9</f>
        <v>5</v>
      </c>
      <c r="K9" s="1">
        <v>2</v>
      </c>
      <c r="L9" s="1">
        <v>3</v>
      </c>
      <c r="M9" s="115">
        <v>3</v>
      </c>
      <c r="N9" s="65">
        <f>SUM(O9:U9)</f>
        <v>1</v>
      </c>
      <c r="O9" s="1"/>
      <c r="P9" s="1"/>
      <c r="Q9" s="1"/>
      <c r="R9" s="1"/>
      <c r="S9" s="1"/>
      <c r="T9" s="1">
        <v>1</v>
      </c>
      <c r="U9" s="1"/>
      <c r="V9" s="92">
        <v>4</v>
      </c>
    </row>
    <row r="10" spans="1:22" ht="15.75">
      <c r="A10" s="23">
        <v>2</v>
      </c>
      <c r="B10" s="3" t="s">
        <v>95</v>
      </c>
      <c r="C10" s="22"/>
      <c r="D10" s="64">
        <f t="shared" si="0"/>
        <v>0</v>
      </c>
      <c r="E10" s="64">
        <f aca="true" t="shared" si="1" ref="E10:E23">F10+G10+H10+I10</f>
        <v>0</v>
      </c>
      <c r="F10" s="1"/>
      <c r="G10" s="1"/>
      <c r="H10" s="1"/>
      <c r="I10" s="1"/>
      <c r="J10" s="65">
        <f aca="true" t="shared" si="2" ref="J10:J23">K10+L10</f>
        <v>0</v>
      </c>
      <c r="K10" s="8"/>
      <c r="L10" s="8"/>
      <c r="M10" s="116"/>
      <c r="N10" s="65">
        <f aca="true" t="shared" si="3" ref="N10:N23">SUM(O10:U10)</f>
        <v>0</v>
      </c>
      <c r="O10" s="1"/>
      <c r="P10" s="1"/>
      <c r="Q10" s="11"/>
      <c r="R10" s="1"/>
      <c r="S10" s="11"/>
      <c r="T10" s="11"/>
      <c r="U10" s="1"/>
      <c r="V10" s="92"/>
    </row>
    <row r="11" spans="1:22" ht="15.75">
      <c r="A11" s="23">
        <v>3</v>
      </c>
      <c r="B11" s="3" t="s">
        <v>12</v>
      </c>
      <c r="C11" s="22">
        <v>8</v>
      </c>
      <c r="D11" s="64">
        <f t="shared" si="0"/>
        <v>8</v>
      </c>
      <c r="E11" s="64">
        <f t="shared" si="1"/>
        <v>1</v>
      </c>
      <c r="F11" s="1">
        <v>1</v>
      </c>
      <c r="G11" s="1"/>
      <c r="H11" s="1"/>
      <c r="I11" s="1"/>
      <c r="J11" s="65">
        <f t="shared" si="2"/>
        <v>1</v>
      </c>
      <c r="K11" s="8">
        <v>1</v>
      </c>
      <c r="L11" s="8"/>
      <c r="M11" s="116"/>
      <c r="N11" s="65">
        <f t="shared" si="3"/>
        <v>6</v>
      </c>
      <c r="O11" s="1">
        <v>1</v>
      </c>
      <c r="P11" s="1">
        <v>1</v>
      </c>
      <c r="Q11" s="11">
        <v>1</v>
      </c>
      <c r="R11" s="1">
        <v>1</v>
      </c>
      <c r="S11" s="11">
        <v>1</v>
      </c>
      <c r="T11" s="11">
        <v>1</v>
      </c>
      <c r="U11" s="1"/>
      <c r="V11" s="92"/>
    </row>
    <row r="12" spans="1:22" ht="15.75">
      <c r="A12" s="23">
        <v>4</v>
      </c>
      <c r="B12" s="3" t="s">
        <v>8</v>
      </c>
      <c r="C12" s="22">
        <v>6</v>
      </c>
      <c r="D12" s="64">
        <f t="shared" si="0"/>
        <v>6</v>
      </c>
      <c r="E12" s="64">
        <f t="shared" si="1"/>
        <v>1</v>
      </c>
      <c r="F12" s="1">
        <v>1</v>
      </c>
      <c r="G12" s="1"/>
      <c r="H12" s="1"/>
      <c r="I12" s="1"/>
      <c r="J12" s="65">
        <f t="shared" si="2"/>
        <v>2</v>
      </c>
      <c r="K12" s="8">
        <v>1</v>
      </c>
      <c r="L12" s="8">
        <v>1</v>
      </c>
      <c r="M12" s="117">
        <v>1</v>
      </c>
      <c r="N12" s="65">
        <f t="shared" si="3"/>
        <v>3</v>
      </c>
      <c r="O12" s="1">
        <v>1</v>
      </c>
      <c r="P12" s="1">
        <v>1</v>
      </c>
      <c r="Q12" s="1">
        <v>1</v>
      </c>
      <c r="R12" s="1"/>
      <c r="S12" s="1"/>
      <c r="T12" s="1"/>
      <c r="U12" s="1"/>
      <c r="V12" s="92"/>
    </row>
    <row r="13" spans="1:22" ht="15.75">
      <c r="A13" s="23">
        <v>5</v>
      </c>
      <c r="B13" s="38" t="s">
        <v>9</v>
      </c>
      <c r="C13" s="141">
        <v>35</v>
      </c>
      <c r="D13" s="64">
        <f t="shared" si="0"/>
        <v>35</v>
      </c>
      <c r="E13" s="64">
        <f t="shared" si="1"/>
        <v>7</v>
      </c>
      <c r="F13" s="1">
        <v>2</v>
      </c>
      <c r="G13" s="1">
        <v>2</v>
      </c>
      <c r="H13" s="1">
        <v>2</v>
      </c>
      <c r="I13" s="1">
        <v>1</v>
      </c>
      <c r="J13" s="65">
        <f t="shared" si="2"/>
        <v>11</v>
      </c>
      <c r="K13" s="8">
        <v>6</v>
      </c>
      <c r="L13" s="8">
        <v>5</v>
      </c>
      <c r="M13" s="117">
        <v>4</v>
      </c>
      <c r="N13" s="65">
        <f t="shared" si="3"/>
        <v>5</v>
      </c>
      <c r="O13" s="1">
        <v>1</v>
      </c>
      <c r="P13" s="1">
        <v>1</v>
      </c>
      <c r="Q13" s="7">
        <v>1</v>
      </c>
      <c r="R13" s="1">
        <v>1</v>
      </c>
      <c r="S13" s="7">
        <v>1</v>
      </c>
      <c r="T13" s="7"/>
      <c r="U13" s="93"/>
      <c r="V13" s="92">
        <v>12</v>
      </c>
    </row>
    <row r="14" spans="1:22" ht="15.75">
      <c r="A14" s="23">
        <v>6</v>
      </c>
      <c r="B14" s="130" t="s">
        <v>90</v>
      </c>
      <c r="C14" s="142">
        <v>2</v>
      </c>
      <c r="D14" s="143">
        <f t="shared" si="0"/>
        <v>2</v>
      </c>
      <c r="E14" s="143">
        <f t="shared" si="1"/>
        <v>2</v>
      </c>
      <c r="F14" s="8">
        <v>1</v>
      </c>
      <c r="G14" s="8">
        <v>1</v>
      </c>
      <c r="H14" s="8"/>
      <c r="I14" s="8"/>
      <c r="J14" s="65">
        <f t="shared" si="2"/>
        <v>0</v>
      </c>
      <c r="K14" s="8"/>
      <c r="L14" s="8"/>
      <c r="M14" s="117"/>
      <c r="N14" s="65">
        <f t="shared" si="3"/>
        <v>0</v>
      </c>
      <c r="O14" s="8"/>
      <c r="P14" s="8"/>
      <c r="Q14" s="8"/>
      <c r="R14" s="8"/>
      <c r="S14" s="8"/>
      <c r="T14" s="8"/>
      <c r="U14" s="8"/>
      <c r="V14" s="92"/>
    </row>
    <row r="15" spans="1:22" ht="15.75">
      <c r="A15" s="23">
        <v>7</v>
      </c>
      <c r="B15" s="38" t="s">
        <v>5</v>
      </c>
      <c r="C15" s="22">
        <v>24</v>
      </c>
      <c r="D15" s="64">
        <f aca="true" t="shared" si="4" ref="D15:D24">SUM(E15,J15,N15,V15)</f>
        <v>24</v>
      </c>
      <c r="E15" s="64">
        <f t="shared" si="1"/>
        <v>7</v>
      </c>
      <c r="F15" s="1">
        <v>2</v>
      </c>
      <c r="G15" s="1">
        <v>2</v>
      </c>
      <c r="H15" s="1">
        <v>2</v>
      </c>
      <c r="I15" s="1">
        <v>1</v>
      </c>
      <c r="J15" s="65">
        <f t="shared" si="2"/>
        <v>10</v>
      </c>
      <c r="K15" s="8">
        <v>5</v>
      </c>
      <c r="L15" s="8">
        <v>5</v>
      </c>
      <c r="M15" s="117">
        <v>7</v>
      </c>
      <c r="N15" s="65">
        <f t="shared" si="3"/>
        <v>5</v>
      </c>
      <c r="O15" s="1">
        <v>1</v>
      </c>
      <c r="P15" s="1">
        <v>1</v>
      </c>
      <c r="Q15" s="1">
        <v>1</v>
      </c>
      <c r="R15" s="1">
        <v>1</v>
      </c>
      <c r="S15" s="1">
        <v>1</v>
      </c>
      <c r="T15" s="1"/>
      <c r="U15" s="1"/>
      <c r="V15" s="92">
        <v>2</v>
      </c>
    </row>
    <row r="16" spans="1:22" ht="15.75">
      <c r="A16" s="23">
        <v>8</v>
      </c>
      <c r="B16" s="3" t="s">
        <v>17</v>
      </c>
      <c r="C16" s="22"/>
      <c r="D16" s="64">
        <f t="shared" si="4"/>
        <v>0</v>
      </c>
      <c r="E16" s="64">
        <f t="shared" si="1"/>
        <v>0</v>
      </c>
      <c r="F16" s="1"/>
      <c r="G16" s="1"/>
      <c r="H16" s="1"/>
      <c r="I16" s="1"/>
      <c r="J16" s="65">
        <f t="shared" si="2"/>
        <v>0</v>
      </c>
      <c r="K16" s="8"/>
      <c r="L16" s="8"/>
      <c r="M16" s="117"/>
      <c r="N16" s="65">
        <f t="shared" si="3"/>
        <v>0</v>
      </c>
      <c r="O16" s="1"/>
      <c r="P16" s="1"/>
      <c r="Q16" s="1"/>
      <c r="R16" s="1"/>
      <c r="S16" s="1"/>
      <c r="T16" s="1"/>
      <c r="U16" s="1"/>
      <c r="V16" s="92"/>
    </row>
    <row r="17" spans="1:22" ht="15.75">
      <c r="A17" s="23">
        <v>9</v>
      </c>
      <c r="B17" s="3" t="s">
        <v>7</v>
      </c>
      <c r="C17" s="22">
        <v>15</v>
      </c>
      <c r="D17" s="64">
        <f t="shared" si="4"/>
        <v>15</v>
      </c>
      <c r="E17" s="64">
        <f t="shared" si="1"/>
        <v>2</v>
      </c>
      <c r="F17" s="1"/>
      <c r="G17" s="1"/>
      <c r="H17" s="1">
        <v>1</v>
      </c>
      <c r="I17" s="1">
        <v>1</v>
      </c>
      <c r="J17" s="65">
        <f t="shared" si="2"/>
        <v>10</v>
      </c>
      <c r="K17" s="8">
        <v>6</v>
      </c>
      <c r="L17" s="8">
        <v>4</v>
      </c>
      <c r="M17" s="117">
        <v>1</v>
      </c>
      <c r="N17" s="65">
        <f t="shared" si="3"/>
        <v>3</v>
      </c>
      <c r="O17" s="1"/>
      <c r="P17" s="1"/>
      <c r="Q17" s="1"/>
      <c r="R17" s="1"/>
      <c r="S17" s="1">
        <v>1</v>
      </c>
      <c r="T17" s="1">
        <v>1</v>
      </c>
      <c r="U17" s="1">
        <v>1</v>
      </c>
      <c r="V17" s="92"/>
    </row>
    <row r="18" spans="1:22" ht="15.75">
      <c r="A18" s="23">
        <v>10</v>
      </c>
      <c r="B18" s="93" t="s">
        <v>102</v>
      </c>
      <c r="C18" s="22">
        <v>10</v>
      </c>
      <c r="D18" s="64">
        <f t="shared" si="4"/>
        <v>10</v>
      </c>
      <c r="E18" s="64">
        <f t="shared" si="1"/>
        <v>5</v>
      </c>
      <c r="F18" s="1">
        <v>2</v>
      </c>
      <c r="G18" s="1">
        <v>1</v>
      </c>
      <c r="H18" s="1">
        <v>2</v>
      </c>
      <c r="I18" s="1"/>
      <c r="J18" s="65">
        <f t="shared" si="2"/>
        <v>5</v>
      </c>
      <c r="K18" s="8">
        <v>2</v>
      </c>
      <c r="L18" s="8">
        <v>3</v>
      </c>
      <c r="M18" s="117">
        <v>2</v>
      </c>
      <c r="N18" s="65">
        <f t="shared" si="3"/>
        <v>0</v>
      </c>
      <c r="O18" s="1"/>
      <c r="P18" s="1"/>
      <c r="Q18" s="1"/>
      <c r="R18" s="1"/>
      <c r="S18" s="1"/>
      <c r="T18" s="1"/>
      <c r="U18" s="1"/>
      <c r="V18" s="92"/>
    </row>
    <row r="19" spans="1:22" ht="15.75">
      <c r="A19" s="23">
        <v>11</v>
      </c>
      <c r="B19" s="33" t="s">
        <v>37</v>
      </c>
      <c r="C19" s="22">
        <v>1</v>
      </c>
      <c r="D19" s="64">
        <f t="shared" si="4"/>
        <v>1</v>
      </c>
      <c r="E19" s="64">
        <f t="shared" si="1"/>
        <v>0</v>
      </c>
      <c r="F19" s="8"/>
      <c r="G19" s="8"/>
      <c r="H19" s="8"/>
      <c r="I19" s="8"/>
      <c r="J19" s="65">
        <f t="shared" si="2"/>
        <v>1</v>
      </c>
      <c r="K19" s="8">
        <v>1</v>
      </c>
      <c r="L19" s="8"/>
      <c r="M19" s="118"/>
      <c r="N19" s="65">
        <f t="shared" si="3"/>
        <v>0</v>
      </c>
      <c r="O19" s="8"/>
      <c r="P19" s="8"/>
      <c r="Q19" s="8"/>
      <c r="R19" s="8"/>
      <c r="S19" s="8"/>
      <c r="T19" s="8"/>
      <c r="U19" s="8"/>
      <c r="V19" s="92"/>
    </row>
    <row r="20" spans="1:22" ht="15.75">
      <c r="A20" s="23">
        <v>12</v>
      </c>
      <c r="B20" s="3" t="s">
        <v>6</v>
      </c>
      <c r="C20" s="22">
        <v>17</v>
      </c>
      <c r="D20" s="64">
        <f t="shared" si="4"/>
        <v>17</v>
      </c>
      <c r="E20" s="64">
        <f t="shared" si="1"/>
        <v>0</v>
      </c>
      <c r="F20" s="1"/>
      <c r="G20" s="1"/>
      <c r="H20" s="1"/>
      <c r="I20" s="1"/>
      <c r="J20" s="65">
        <f t="shared" si="2"/>
        <v>7</v>
      </c>
      <c r="K20" s="8">
        <v>3</v>
      </c>
      <c r="L20" s="8">
        <v>4</v>
      </c>
      <c r="M20" s="151">
        <v>6</v>
      </c>
      <c r="N20" s="65">
        <f t="shared" si="3"/>
        <v>9</v>
      </c>
      <c r="O20" s="1">
        <v>2</v>
      </c>
      <c r="P20" s="1">
        <v>2</v>
      </c>
      <c r="Q20" s="1">
        <v>2</v>
      </c>
      <c r="R20" s="1">
        <v>2</v>
      </c>
      <c r="S20" s="1">
        <v>1</v>
      </c>
      <c r="T20" s="1"/>
      <c r="U20" s="1"/>
      <c r="V20" s="92">
        <v>1</v>
      </c>
    </row>
    <row r="21" spans="1:22" ht="15.75">
      <c r="A21" s="23">
        <v>13</v>
      </c>
      <c r="B21" s="3" t="s">
        <v>10</v>
      </c>
      <c r="C21" s="22">
        <v>3</v>
      </c>
      <c r="D21" s="64">
        <f t="shared" si="4"/>
        <v>3</v>
      </c>
      <c r="E21" s="64">
        <f t="shared" si="1"/>
        <v>0</v>
      </c>
      <c r="F21" s="1"/>
      <c r="G21" s="1"/>
      <c r="H21" s="1"/>
      <c r="I21" s="1"/>
      <c r="J21" s="65">
        <f t="shared" si="2"/>
        <v>1</v>
      </c>
      <c r="K21" s="8"/>
      <c r="L21" s="8">
        <v>1</v>
      </c>
      <c r="M21" s="117"/>
      <c r="N21" s="65">
        <f t="shared" si="3"/>
        <v>2</v>
      </c>
      <c r="O21" s="1"/>
      <c r="P21" s="1"/>
      <c r="Q21" s="1"/>
      <c r="R21" s="1"/>
      <c r="S21" s="1"/>
      <c r="T21" s="1">
        <v>1</v>
      </c>
      <c r="U21" s="1">
        <v>1</v>
      </c>
      <c r="V21" s="92"/>
    </row>
    <row r="22" spans="1:22" ht="15.75">
      <c r="A22" s="23">
        <v>14</v>
      </c>
      <c r="B22" s="93" t="s">
        <v>103</v>
      </c>
      <c r="C22" s="22">
        <v>4</v>
      </c>
      <c r="D22" s="64">
        <f t="shared" si="4"/>
        <v>4</v>
      </c>
      <c r="E22" s="64">
        <f t="shared" si="1"/>
        <v>0</v>
      </c>
      <c r="F22" s="1"/>
      <c r="G22" s="1"/>
      <c r="H22" s="1"/>
      <c r="I22" s="1"/>
      <c r="J22" s="65">
        <f t="shared" si="2"/>
        <v>0</v>
      </c>
      <c r="K22" s="8"/>
      <c r="L22" s="8"/>
      <c r="M22" s="117"/>
      <c r="N22" s="65">
        <f t="shared" si="3"/>
        <v>4</v>
      </c>
      <c r="O22" s="1"/>
      <c r="P22" s="1"/>
      <c r="Q22" s="1"/>
      <c r="R22" s="1">
        <v>1</v>
      </c>
      <c r="S22" s="1">
        <v>1</v>
      </c>
      <c r="T22" s="1">
        <v>2</v>
      </c>
      <c r="U22" s="1"/>
      <c r="V22" s="92"/>
    </row>
    <row r="23" spans="1:22" ht="15.75">
      <c r="A23" s="23">
        <v>15</v>
      </c>
      <c r="B23" s="93" t="s">
        <v>89</v>
      </c>
      <c r="C23" s="22">
        <v>8</v>
      </c>
      <c r="D23" s="143">
        <f t="shared" si="4"/>
        <v>8</v>
      </c>
      <c r="E23" s="143">
        <f t="shared" si="1"/>
        <v>2</v>
      </c>
      <c r="F23" s="1"/>
      <c r="G23" s="1">
        <v>2</v>
      </c>
      <c r="H23" s="1"/>
      <c r="I23" s="1"/>
      <c r="J23" s="65">
        <f t="shared" si="2"/>
        <v>6</v>
      </c>
      <c r="K23" s="8">
        <v>3</v>
      </c>
      <c r="L23" s="8">
        <v>3</v>
      </c>
      <c r="M23" s="117">
        <v>3</v>
      </c>
      <c r="N23" s="65">
        <f t="shared" si="3"/>
        <v>0</v>
      </c>
      <c r="O23" s="1"/>
      <c r="P23" s="1"/>
      <c r="Q23" s="1"/>
      <c r="R23" s="1"/>
      <c r="S23" s="1"/>
      <c r="T23" s="1"/>
      <c r="U23" s="1"/>
      <c r="V23" s="92"/>
    </row>
    <row r="24" spans="1:22" ht="15.75">
      <c r="A24" s="23"/>
      <c r="B24" s="93" t="s">
        <v>50</v>
      </c>
      <c r="C24" s="100">
        <f>SUM(C9:C23)</f>
        <v>149</v>
      </c>
      <c r="D24" s="65">
        <f t="shared" si="4"/>
        <v>149</v>
      </c>
      <c r="E24" s="144">
        <f aca="true" t="shared" si="5" ref="E24:V24">SUM(E9:E23)</f>
        <v>33</v>
      </c>
      <c r="F24" s="1">
        <f t="shared" si="5"/>
        <v>10</v>
      </c>
      <c r="G24" s="1">
        <f t="shared" si="5"/>
        <v>10</v>
      </c>
      <c r="H24" s="1">
        <f>SUM(H9:H23)</f>
        <v>10</v>
      </c>
      <c r="I24" s="142">
        <f t="shared" si="5"/>
        <v>3</v>
      </c>
      <c r="J24" s="65">
        <f t="shared" si="5"/>
        <v>59</v>
      </c>
      <c r="K24" s="113">
        <f t="shared" si="5"/>
        <v>30</v>
      </c>
      <c r="L24" s="1">
        <f t="shared" si="5"/>
        <v>29</v>
      </c>
      <c r="M24" s="117">
        <f t="shared" si="5"/>
        <v>27</v>
      </c>
      <c r="N24" s="65">
        <f t="shared" si="5"/>
        <v>38</v>
      </c>
      <c r="O24" s="1">
        <f t="shared" si="5"/>
        <v>6</v>
      </c>
      <c r="P24" s="1">
        <f t="shared" si="5"/>
        <v>6</v>
      </c>
      <c r="Q24" s="1">
        <f t="shared" si="5"/>
        <v>6</v>
      </c>
      <c r="R24" s="1">
        <f t="shared" si="5"/>
        <v>6</v>
      </c>
      <c r="S24" s="1">
        <f t="shared" si="5"/>
        <v>6</v>
      </c>
      <c r="T24" s="1">
        <f>SUM(T9:T23)</f>
        <v>6</v>
      </c>
      <c r="U24" s="1">
        <f t="shared" si="5"/>
        <v>2</v>
      </c>
      <c r="V24" s="92">
        <f t="shared" si="5"/>
        <v>19</v>
      </c>
    </row>
    <row r="25" spans="14:17" ht="15">
      <c r="N25" s="50"/>
      <c r="O25" s="51"/>
      <c r="P25" s="51"/>
      <c r="Q25" s="10"/>
    </row>
    <row r="26" spans="2:3" ht="12.75">
      <c r="B26" s="59" t="s">
        <v>99</v>
      </c>
      <c r="C26" s="6">
        <v>32</v>
      </c>
    </row>
    <row r="27" spans="2:6" ht="12.75">
      <c r="B27" s="131" t="s">
        <v>100</v>
      </c>
      <c r="C27" s="152">
        <v>27</v>
      </c>
      <c r="D27" s="59" t="s">
        <v>94</v>
      </c>
      <c r="F27" s="133" t="s">
        <v>118</v>
      </c>
    </row>
    <row r="28" spans="2:3" ht="12.75">
      <c r="B28" s="62"/>
      <c r="C28" s="6"/>
    </row>
  </sheetData>
  <sheetProtection/>
  <mergeCells count="15">
    <mergeCell ref="V5:V8"/>
    <mergeCell ref="J7:J8"/>
    <mergeCell ref="D5:D8"/>
    <mergeCell ref="E5:I5"/>
    <mergeCell ref="E6:I6"/>
    <mergeCell ref="E7:E8"/>
    <mergeCell ref="C5:C8"/>
    <mergeCell ref="B5:B8"/>
    <mergeCell ref="N7:N8"/>
    <mergeCell ref="J6:M6"/>
    <mergeCell ref="N6:U6"/>
    <mergeCell ref="N5:U5"/>
    <mergeCell ref="P8:U8"/>
    <mergeCell ref="M7:M8"/>
    <mergeCell ref="J5:M5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Laskurliit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Merike</dc:creator>
  <cp:keywords/>
  <dc:description/>
  <cp:lastModifiedBy>Liivi</cp:lastModifiedBy>
  <cp:lastPrinted>2016-06-28T16:18:12Z</cp:lastPrinted>
  <dcterms:created xsi:type="dcterms:W3CDTF">2005-06-08T12:15:18Z</dcterms:created>
  <dcterms:modified xsi:type="dcterms:W3CDTF">2016-06-30T13:26:39Z</dcterms:modified>
  <cp:category/>
  <cp:version/>
  <cp:contentType/>
  <cp:contentStatus/>
</cp:coreProperties>
</file>